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ДСК\Отчётность\Сайт пп 24\2020\п.8\"/>
    </mc:Choice>
  </mc:AlternateContent>
  <xr:revisionPtr revIDLastSave="0" documentId="13_ncr:1_{B008491B-2950-45FA-A02A-DCEA5E72D809}" xr6:coauthVersionLast="46" xr6:coauthVersionMax="46" xr10:uidLastSave="{00000000-0000-0000-0000-000000000000}"/>
  <bookViews>
    <workbookView xWindow="-120" yWindow="-120" windowWidth="29040" windowHeight="15840" tabRatio="906" firstSheet="13" activeTab="13" xr2:uid="{00000000-000D-0000-FFFF-FFFF00000000}"/>
  </bookViews>
  <sheets>
    <sheet name="Ф5 01.2020" sheetId="27" state="hidden" r:id="rId1"/>
    <sheet name="Ф5 02.2020" sheetId="53" state="hidden" r:id="rId2"/>
    <sheet name="Ф5 03.2020 " sheetId="54" state="hidden" r:id="rId3"/>
    <sheet name="Ф5 04.2020" sheetId="55" state="hidden" r:id="rId4"/>
    <sheet name="Ф5 05.2020" sheetId="56" state="hidden" r:id="rId5"/>
    <sheet name="Ф5 05.2020 за 2018" sheetId="57" state="hidden" r:id="rId6"/>
    <sheet name="Ф5 06.2020" sheetId="58" state="hidden" r:id="rId7"/>
    <sheet name="Ф5 07.2020" sheetId="59" state="hidden" r:id="rId8"/>
    <sheet name="Ф5 08.2020" sheetId="60" state="hidden" r:id="rId9"/>
    <sheet name="Ф5 09.2020" sheetId="61" state="hidden" r:id="rId10"/>
    <sheet name="Ф5 10.2020" sheetId="62" state="hidden" r:id="rId11"/>
    <sheet name="Ф5 11.2020" sheetId="63" state="hidden" r:id="rId12"/>
    <sheet name="Ф5 12.2020" sheetId="64" state="hidden" r:id="rId13"/>
    <sheet name="Ф5 2020" sheetId="67" r:id="rId14"/>
  </sheets>
  <definedNames>
    <definedName name="_xlnm.Print_Area" localSheetId="0">'Ф5 01.2020'!$A$1:$E$39</definedName>
    <definedName name="_xlnm.Print_Area" localSheetId="1">'Ф5 02.2020'!$A$1:$E$39</definedName>
    <definedName name="_xlnm.Print_Area" localSheetId="2">'Ф5 03.2020 '!$A$1:$E$39</definedName>
    <definedName name="_xlnm.Print_Area" localSheetId="3">'Ф5 04.2020'!$A$1:$E$42</definedName>
    <definedName name="_xlnm.Print_Area" localSheetId="4">'Ф5 05.2020'!$A$1:$E$40</definedName>
    <definedName name="_xlnm.Print_Area" localSheetId="5">'Ф5 05.2020 за 2018'!$A$1:$E$45</definedName>
    <definedName name="_xlnm.Print_Area" localSheetId="6">'Ф5 06.2020'!$A$1:$E$40</definedName>
    <definedName name="_xlnm.Print_Area" localSheetId="7">'Ф5 07.2020'!$A$1:$E$40</definedName>
    <definedName name="_xlnm.Print_Area" localSheetId="8">'Ф5 08.2020'!$A$1:$E$40</definedName>
    <definedName name="_xlnm.Print_Area" localSheetId="9">'Ф5 09.2020'!$A$1:$E$41</definedName>
    <definedName name="_xlnm.Print_Area" localSheetId="10">'Ф5 10.2020'!$A$1:$E$41</definedName>
    <definedName name="_xlnm.Print_Area" localSheetId="11">'Ф5 11.2020'!$A$1:$E$41</definedName>
    <definedName name="_xlnm.Print_Area" localSheetId="12">'Ф5 12.2020'!$A$1:$E$41</definedName>
    <definedName name="_xlnm.Print_Area" localSheetId="13">'Ф5 2020'!$A$1:$E$70</definedName>
  </definedNames>
  <calcPr calcId="191029"/>
  <fileRecoveryPr autoRecover="0"/>
</workbook>
</file>

<file path=xl/calcChain.xml><?xml version="1.0" encoding="utf-8"?>
<calcChain xmlns="http://schemas.openxmlformats.org/spreadsheetml/2006/main">
  <c r="E56" i="67" l="1"/>
  <c r="D56" i="67"/>
  <c r="B56" i="67"/>
  <c r="D32" i="67"/>
  <c r="C26" i="64"/>
  <c r="C52" i="67" s="1"/>
  <c r="D52" i="67"/>
  <c r="B52" i="67"/>
  <c r="C48" i="67"/>
  <c r="D48" i="67"/>
  <c r="C26" i="63"/>
  <c r="B48" i="67"/>
  <c r="D44" i="67"/>
  <c r="C44" i="67"/>
  <c r="C26" i="62"/>
  <c r="B44" i="67"/>
  <c r="D39" i="67"/>
  <c r="D40" i="67"/>
  <c r="D41" i="67"/>
  <c r="B41" i="67"/>
  <c r="B38" i="67"/>
  <c r="B35" i="67"/>
  <c r="B32" i="67"/>
  <c r="B29" i="67"/>
  <c r="B22" i="67"/>
  <c r="B24" i="67"/>
  <c r="D24" i="62"/>
  <c r="D25" i="62"/>
  <c r="D33" i="67"/>
  <c r="E52" i="67" l="1"/>
  <c r="B53" i="67"/>
  <c r="C53" i="67"/>
  <c r="B54" i="67"/>
  <c r="C54" i="67"/>
  <c r="B55" i="67"/>
  <c r="C55" i="67"/>
  <c r="E48" i="67"/>
  <c r="E44" i="67"/>
  <c r="B49" i="67"/>
  <c r="C49" i="67"/>
  <c r="B50" i="67"/>
  <c r="C50" i="67"/>
  <c r="B51" i="67"/>
  <c r="C51" i="67"/>
  <c r="B45" i="67"/>
  <c r="C45" i="67"/>
  <c r="B46" i="67"/>
  <c r="C46" i="67"/>
  <c r="B47" i="67"/>
  <c r="C47" i="67"/>
  <c r="E41" i="67"/>
  <c r="C41" i="67"/>
  <c r="C42" i="67"/>
  <c r="C43" i="67"/>
  <c r="B42" i="67"/>
  <c r="B43" i="67"/>
  <c r="E38" i="67"/>
  <c r="B39" i="67"/>
  <c r="C39" i="67"/>
  <c r="B40" i="67"/>
  <c r="C40" i="67"/>
  <c r="C38" i="67"/>
  <c r="E35" i="67"/>
  <c r="B36" i="67"/>
  <c r="C36" i="67"/>
  <c r="B37" i="67"/>
  <c r="C37" i="67"/>
  <c r="C35" i="67"/>
  <c r="D35" i="67"/>
  <c r="E32" i="67"/>
  <c r="E29" i="67"/>
  <c r="B33" i="67"/>
  <c r="C33" i="67"/>
  <c r="B34" i="67"/>
  <c r="C34" i="67"/>
  <c r="C32" i="67"/>
  <c r="B30" i="67"/>
  <c r="C30" i="67"/>
  <c r="B31" i="67"/>
  <c r="C31" i="67"/>
  <c r="C29" i="67"/>
  <c r="C25" i="67"/>
  <c r="C26" i="67"/>
  <c r="C27" i="67"/>
  <c r="C28" i="67"/>
  <c r="B25" i="67"/>
  <c r="B26" i="67"/>
  <c r="B27" i="67"/>
  <c r="B28" i="67"/>
  <c r="E24" i="67"/>
  <c r="C24" i="67"/>
  <c r="E22" i="67"/>
  <c r="C23" i="67"/>
  <c r="B23" i="67"/>
  <c r="C22" i="67"/>
  <c r="E21" i="67"/>
  <c r="C21" i="67"/>
  <c r="B21" i="67"/>
  <c r="C20" i="67"/>
  <c r="B20" i="67"/>
  <c r="B24" i="64"/>
  <c r="E26" i="64"/>
  <c r="D25" i="64"/>
  <c r="B26" i="64"/>
  <c r="D23" i="64"/>
  <c r="D22" i="64"/>
  <c r="B24" i="63"/>
  <c r="B26" i="63" s="1"/>
  <c r="E26" i="63"/>
  <c r="D25" i="63"/>
  <c r="D23" i="63"/>
  <c r="D22" i="63"/>
  <c r="D46" i="67" l="1"/>
  <c r="D54" i="67"/>
  <c r="D53" i="67"/>
  <c r="D42" i="67"/>
  <c r="D47" i="67"/>
  <c r="D51" i="67"/>
  <c r="D50" i="67"/>
  <c r="D55" i="67"/>
  <c r="D27" i="67"/>
  <c r="D45" i="67"/>
  <c r="D49" i="67"/>
  <c r="D23" i="67"/>
  <c r="D28" i="67"/>
  <c r="D34" i="67"/>
  <c r="D37" i="67"/>
  <c r="D36" i="67"/>
  <c r="D38" i="67"/>
  <c r="D43" i="67"/>
  <c r="D26" i="67"/>
  <c r="D25" i="67"/>
  <c r="D31" i="67"/>
  <c r="D24" i="67"/>
  <c r="D30" i="67"/>
  <c r="D29" i="67"/>
  <c r="D21" i="67"/>
  <c r="D20" i="67"/>
  <c r="D22" i="67"/>
  <c r="D24" i="64"/>
  <c r="D26" i="64" s="1"/>
  <c r="D24" i="63"/>
  <c r="D26" i="63" s="1"/>
  <c r="B26" i="62"/>
  <c r="E26" i="62" l="1"/>
  <c r="D23" i="62"/>
  <c r="D26" i="62" l="1"/>
  <c r="E26" i="61"/>
  <c r="B26" i="61"/>
  <c r="D24" i="61"/>
  <c r="D23" i="61"/>
  <c r="D26" i="61" l="1"/>
  <c r="E25" i="60"/>
  <c r="B25" i="60"/>
  <c r="D24" i="60"/>
  <c r="D23" i="60"/>
  <c r="D22" i="60"/>
  <c r="D25" i="60" l="1"/>
  <c r="D23" i="59"/>
  <c r="E25" i="59" l="1"/>
  <c r="B25" i="59"/>
  <c r="D24" i="59"/>
  <c r="D22" i="59"/>
  <c r="D25" i="59" l="1"/>
  <c r="E25" i="58"/>
  <c r="B25" i="58"/>
  <c r="D24" i="58"/>
  <c r="D22" i="58"/>
  <c r="D25" i="58" l="1"/>
  <c r="D30" i="57"/>
  <c r="D29" i="57"/>
  <c r="B30" i="57"/>
  <c r="D28" i="57"/>
  <c r="D25" i="57"/>
  <c r="D26" i="57"/>
  <c r="D27" i="57"/>
  <c r="E30" i="57"/>
  <c r="D24" i="57"/>
  <c r="D23" i="57"/>
  <c r="D22" i="57"/>
  <c r="E25" i="56"/>
  <c r="D24" i="56"/>
  <c r="D23" i="56"/>
  <c r="D22" i="56"/>
  <c r="B25" i="56"/>
  <c r="D25" i="56" l="1"/>
  <c r="D26" i="55"/>
  <c r="D23" i="55"/>
  <c r="B22" i="55"/>
  <c r="B27" i="55" s="1"/>
  <c r="D24" i="55"/>
  <c r="E27" i="55"/>
  <c r="D25" i="55"/>
  <c r="D22" i="55" l="1"/>
  <c r="D27" i="55" s="1"/>
  <c r="D23" i="54"/>
  <c r="E24" i="54" l="1"/>
  <c r="B24" i="54"/>
  <c r="D22" i="54"/>
  <c r="D24" i="54" s="1"/>
  <c r="E24" i="53" l="1"/>
  <c r="B24" i="53"/>
  <c r="D22" i="53"/>
  <c r="D24" i="53" s="1"/>
  <c r="E24" i="27" l="1"/>
  <c r="B24" i="27"/>
  <c r="D22" i="27"/>
  <c r="D24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2" authorId="0" shapeId="0" xr:uid="{ECDE6165-0FEC-46F4-AC6C-9B5D9CB2FC16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ввод вручную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33" authorId="0" shapeId="0" xr:uid="{8D0CFC11-3C1F-4801-90B0-573DFB509365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Ввод вручную</t>
        </r>
      </text>
    </comment>
    <comment ref="D41" authorId="0" shapeId="0" xr:uid="{0380FBFC-2F55-4BD4-BE3F-E7CA84E2E94F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ввод вручную</t>
        </r>
      </text>
    </comment>
    <comment ref="D44" authorId="0" shapeId="0" xr:uid="{B92A88EC-2976-41FD-A09F-8040853E03C6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Ввод вручную</t>
        </r>
      </text>
    </comment>
  </commentList>
</comments>
</file>

<file path=xl/sharedStrings.xml><?xml version="1.0" encoding="utf-8"?>
<sst xmlns="http://schemas.openxmlformats.org/spreadsheetml/2006/main" count="641" uniqueCount="68">
  <si>
    <t>Форма №5</t>
  </si>
  <si>
    <t>к приложению</t>
  </si>
  <si>
    <t>к постановлению</t>
  </si>
  <si>
    <t>Региональной службы</t>
  </si>
  <si>
    <t>по тарифам Ростовской области</t>
  </si>
  <si>
    <t>От 30.09.2014 №54/4</t>
  </si>
  <si>
    <t>Наименование отчитывающейся организации</t>
  </si>
  <si>
    <t>Почтовый адрес</t>
  </si>
  <si>
    <t>344002, г. Ростов-на-Дону, ул. Береговая, д.10, Литер Б, ком.10,11,12,13,15</t>
  </si>
  <si>
    <t>Наименование сетевой организации &lt;*&gt;</t>
  </si>
  <si>
    <t>Предъявлено к оплате за отчетный период</t>
  </si>
  <si>
    <t>Объем (тыс. кВт ч)</t>
  </si>
  <si>
    <t>Тариф (руб./кВт ч)</t>
  </si>
  <si>
    <t>Стоимость, руб.</t>
  </si>
  <si>
    <t>Без НДС</t>
  </si>
  <si>
    <t>--------------------------------</t>
  </si>
  <si>
    <t>&lt;*&gt; Наименование организации, приобретающей у гарантирующего поставщика электроэнергию в целях компенсации потерь.</t>
  </si>
  <si>
    <t xml:space="preserve">                                               М.П.</t>
  </si>
  <si>
    <t>ИТОГО:</t>
  </si>
  <si>
    <t>Сроки представления: ежеквартально, не позднее 40 календарных дней после отчетного периода, ежегодно, до 01 мая года, предшествующего очередному периоду регулирования</t>
  </si>
  <si>
    <t xml:space="preserve">Должностное лицо, ответственное за составление формы  </t>
  </si>
  <si>
    <t>Гедз В.Г.</t>
  </si>
  <si>
    <t xml:space="preserve">                                 (Ф.И.О.)                </t>
  </si>
  <si>
    <t>(подпись)</t>
  </si>
  <si>
    <t xml:space="preserve">            8-863-203-57-61                         </t>
  </si>
  <si>
    <t xml:space="preserve">                    (должность)        (Ф.И.О.)       </t>
  </si>
  <si>
    <t>Сведения</t>
  </si>
  <si>
    <t>об объёмах покупки (продажи) электроэнергии,</t>
  </si>
  <si>
    <t>приобретаемой в целях компенсации потерь,</t>
  </si>
  <si>
    <t xml:space="preserve">    (номер контактного телефона)                                                           (дата составления документа)</t>
  </si>
  <si>
    <t>Оплачено за  предыдущий период, руб. (без НДС)</t>
  </si>
  <si>
    <t>ООО «Донская сетевая компания»</t>
  </si>
  <si>
    <t>ООО «Донская сетевая компания» (ООО «ДСК»)</t>
  </si>
  <si>
    <t>Руководитель организации  Соболев О.Г.</t>
  </si>
  <si>
    <t>за январь 2020 года</t>
  </si>
  <si>
    <t>«_____» ______________ 2020 года</t>
  </si>
  <si>
    <t>за февраль 2020 года</t>
  </si>
  <si>
    <t>за март 2020 года</t>
  </si>
  <si>
    <t>за апрель 2020 года</t>
  </si>
  <si>
    <t>за май 2020 года</t>
  </si>
  <si>
    <t>корректировка за 2018 год</t>
  </si>
  <si>
    <t>апрель 2018 года</t>
  </si>
  <si>
    <t>март 2018 года</t>
  </si>
  <si>
    <t>февраль 2018 года</t>
  </si>
  <si>
    <t>январь 2018 года</t>
  </si>
  <si>
    <t>Руководитель организации  Ефремов О.А.</t>
  </si>
  <si>
    <t>Руководитель организации Ефремов О.А.</t>
  </si>
  <si>
    <t>за июнь 2020 года</t>
  </si>
  <si>
    <t>за июль 2020 года</t>
  </si>
  <si>
    <t>за август 2020 года</t>
  </si>
  <si>
    <t>за сентябрь 2020 года</t>
  </si>
  <si>
    <t>за октябрь 2020 года</t>
  </si>
  <si>
    <t>за ноябрь 2020 года</t>
  </si>
  <si>
    <t>за декабрь 2020 года</t>
  </si>
  <si>
    <t>за 2020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</si>
  <si>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</si>
  <si>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</si>
  <si>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</si>
  <si>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</si>
  <si>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</si>
  <si>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</si>
  <si>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</si>
  <si>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</si>
  <si>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</si>
  <si>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</si>
  <si>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</si>
  <si>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</si>
  <si>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«_____» ______________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</si>
</sst>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#,##0.000"/>
    <numFmt numFmtId="166" formatCode="#,##0.00000"/>
    <numFmt numFmtId="167" formatCode="#,##0.0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" fontId="0" fillId="0" borderId="0" xfId="0" applyNumberForma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justify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2" xfId="0" applyFont="1" applyBorder="1"/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167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view="pageBreakPreview" zoomScaleNormal="100" zoomScaleSheetLayoutView="100" workbookViewId="0">
      <selection activeCell="J81" sqref="J81"/>
    </sheetView>
  </sheetViews>
  <sheetFormatPr defaultRowHeight="15" x14ac:dyDescent="0.25"/>
  <cols>
    <col min="1" max="1" width="35.7109375" customWidth="1"/>
    <col min="2" max="2" width="18.28515625" customWidth="1"/>
    <col min="3" max="3" width="12.140625" customWidth="1"/>
    <col min="4" max="4" width="13.28515625" customWidth="1"/>
    <col min="5" max="5" width="19.85546875" customWidth="1"/>
    <col min="6" max="6" width="10" bestFit="1" customWidth="1"/>
  </cols>
  <sheetData>
    <row r="1" spans="1:5" x14ac:dyDescent="0.25">
      <c r="A1" s="2"/>
      <c r="B1" s="2"/>
      <c r="C1" s="2"/>
      <c r="D1" s="2"/>
      <c r="E1" s="2" t="s">
        <v>0</v>
      </c>
    </row>
    <row r="2" spans="1:5" x14ac:dyDescent="0.25">
      <c r="A2" s="2"/>
      <c r="B2" s="2"/>
      <c r="C2" s="2"/>
      <c r="D2" s="2"/>
      <c r="E2" s="2" t="s">
        <v>1</v>
      </c>
    </row>
    <row r="3" spans="1:5" x14ac:dyDescent="0.25">
      <c r="A3" s="2"/>
      <c r="B3" s="2"/>
      <c r="C3" s="2"/>
      <c r="D3" s="2"/>
      <c r="E3" s="2" t="s">
        <v>2</v>
      </c>
    </row>
    <row r="4" spans="1:5" x14ac:dyDescent="0.25">
      <c r="A4" s="2"/>
      <c r="B4" s="2"/>
      <c r="C4" s="2"/>
      <c r="D4" s="2"/>
      <c r="E4" s="2" t="s">
        <v>3</v>
      </c>
    </row>
    <row r="5" spans="1:5" x14ac:dyDescent="0.25">
      <c r="A5" s="2"/>
      <c r="B5" s="2"/>
      <c r="C5" s="2"/>
      <c r="D5" s="2"/>
      <c r="E5" s="2" t="s">
        <v>4</v>
      </c>
    </row>
    <row r="6" spans="1:5" x14ac:dyDescent="0.25">
      <c r="A6" s="2"/>
      <c r="B6" s="2"/>
      <c r="C6" s="2"/>
      <c r="D6" s="2"/>
      <c r="E6" s="2" t="s">
        <v>5</v>
      </c>
    </row>
    <row r="7" spans="1:5" x14ac:dyDescent="0.25">
      <c r="A7" s="3"/>
      <c r="B7" s="4"/>
      <c r="C7" s="4"/>
      <c r="D7" s="4"/>
      <c r="E7" s="4"/>
    </row>
    <row r="8" spans="1:5" x14ac:dyDescent="0.25">
      <c r="A8" s="51" t="s">
        <v>26</v>
      </c>
      <c r="B8" s="51"/>
      <c r="C8" s="51"/>
      <c r="D8" s="51"/>
      <c r="E8" s="51"/>
    </row>
    <row r="9" spans="1:5" x14ac:dyDescent="0.25">
      <c r="A9" s="51" t="s">
        <v>27</v>
      </c>
      <c r="B9" s="51"/>
      <c r="C9" s="51"/>
      <c r="D9" s="51"/>
      <c r="E9" s="51"/>
    </row>
    <row r="10" spans="1:5" x14ac:dyDescent="0.25">
      <c r="A10" s="51" t="s">
        <v>28</v>
      </c>
      <c r="B10" s="51"/>
      <c r="C10" s="51"/>
      <c r="D10" s="51"/>
      <c r="E10" s="51"/>
    </row>
    <row r="11" spans="1:5" x14ac:dyDescent="0.25">
      <c r="A11" s="51" t="s">
        <v>34</v>
      </c>
      <c r="B11" s="51"/>
      <c r="C11" s="51"/>
      <c r="D11" s="51"/>
      <c r="E11" s="51"/>
    </row>
    <row r="12" spans="1:5" x14ac:dyDescent="0.25">
      <c r="A12" s="5"/>
      <c r="B12" s="4"/>
      <c r="C12" s="4"/>
      <c r="D12" s="4"/>
      <c r="E12" s="4"/>
    </row>
    <row r="13" spans="1:5" ht="33.75" customHeight="1" x14ac:dyDescent="0.25">
      <c r="A13" s="48" t="s">
        <v>19</v>
      </c>
      <c r="B13" s="48"/>
      <c r="C13" s="48"/>
      <c r="D13" s="48"/>
      <c r="E13" s="48"/>
    </row>
    <row r="14" spans="1:5" ht="15.75" customHeight="1" x14ac:dyDescent="0.25">
      <c r="A14" s="48" t="s">
        <v>6</v>
      </c>
      <c r="B14" s="48"/>
      <c r="C14" s="49" t="s">
        <v>32</v>
      </c>
      <c r="D14" s="49"/>
      <c r="E14" s="49"/>
    </row>
    <row r="15" spans="1:5" ht="25.5" customHeight="1" x14ac:dyDescent="0.25">
      <c r="A15" s="48" t="s">
        <v>7</v>
      </c>
      <c r="B15" s="48"/>
      <c r="C15" s="49" t="s">
        <v>8</v>
      </c>
      <c r="D15" s="49"/>
      <c r="E15" s="49"/>
    </row>
    <row r="16" spans="1:5" x14ac:dyDescent="0.25">
      <c r="A16" s="5"/>
      <c r="B16" s="4"/>
      <c r="C16" s="4"/>
      <c r="D16" s="4"/>
      <c r="E16" s="4"/>
    </row>
    <row r="17" spans="1:6" ht="10.5" customHeight="1" x14ac:dyDescent="0.25">
      <c r="A17" s="5"/>
      <c r="B17" s="4"/>
      <c r="C17" s="4"/>
      <c r="D17" s="4"/>
      <c r="E17" s="4"/>
    </row>
    <row r="18" spans="1:6" x14ac:dyDescent="0.25">
      <c r="A18" s="5"/>
      <c r="B18" s="4"/>
      <c r="C18" s="4"/>
      <c r="D18" s="4"/>
      <c r="E18" s="4"/>
    </row>
    <row r="19" spans="1:6" ht="15.75" customHeight="1" x14ac:dyDescent="0.25">
      <c r="A19" s="50" t="s">
        <v>9</v>
      </c>
      <c r="B19" s="49" t="s">
        <v>10</v>
      </c>
      <c r="C19" s="49"/>
      <c r="D19" s="49"/>
      <c r="E19" s="49" t="s">
        <v>30</v>
      </c>
    </row>
    <row r="20" spans="1:6" ht="25.5" x14ac:dyDescent="0.25">
      <c r="A20" s="50"/>
      <c r="B20" s="49" t="s">
        <v>11</v>
      </c>
      <c r="C20" s="12" t="s">
        <v>12</v>
      </c>
      <c r="D20" s="12" t="s">
        <v>13</v>
      </c>
      <c r="E20" s="49"/>
    </row>
    <row r="21" spans="1:6" x14ac:dyDescent="0.25">
      <c r="A21" s="50"/>
      <c r="B21" s="49"/>
      <c r="C21" s="12" t="s">
        <v>14</v>
      </c>
      <c r="D21" s="12" t="s">
        <v>14</v>
      </c>
      <c r="E21" s="49"/>
    </row>
    <row r="22" spans="1:6" x14ac:dyDescent="0.25">
      <c r="A22" s="12" t="s">
        <v>31</v>
      </c>
      <c r="B22" s="11">
        <v>23.308</v>
      </c>
      <c r="C22" s="6">
        <v>3.20208</v>
      </c>
      <c r="D22" s="7">
        <f>ROUND(B22*C22*1000,2)</f>
        <v>74634.080000000002</v>
      </c>
      <c r="E22" s="7"/>
    </row>
    <row r="23" spans="1:6" x14ac:dyDescent="0.25">
      <c r="A23" s="12"/>
      <c r="B23" s="11"/>
      <c r="C23" s="6"/>
      <c r="D23" s="7"/>
      <c r="E23" s="7"/>
    </row>
    <row r="24" spans="1:6" x14ac:dyDescent="0.25">
      <c r="A24" s="12" t="s">
        <v>18</v>
      </c>
      <c r="B24" s="11">
        <f>SUM(B22:B23)</f>
        <v>23.308</v>
      </c>
      <c r="C24" s="6"/>
      <c r="D24" s="7">
        <f>SUM(D22:D23)</f>
        <v>74634.080000000002</v>
      </c>
      <c r="E24" s="7">
        <f>SUM(E22:E23)</f>
        <v>0</v>
      </c>
      <c r="F24" s="1"/>
    </row>
    <row r="25" spans="1:6" x14ac:dyDescent="0.25">
      <c r="A25" s="5" t="s">
        <v>15</v>
      </c>
      <c r="B25" s="4"/>
      <c r="C25" s="4"/>
      <c r="D25" s="4"/>
      <c r="E25" s="4"/>
    </row>
    <row r="26" spans="1:6" ht="26.25" customHeight="1" x14ac:dyDescent="0.25">
      <c r="A26" s="46" t="s">
        <v>16</v>
      </c>
      <c r="B26" s="46"/>
      <c r="C26" s="46"/>
      <c r="D26" s="46"/>
      <c r="E26" s="46"/>
    </row>
    <row r="27" spans="1:6" ht="15.75" customHeight="1" x14ac:dyDescent="0.25">
      <c r="A27" s="13"/>
      <c r="B27" s="13"/>
      <c r="C27" s="13"/>
      <c r="D27" s="13"/>
      <c r="E27" s="13"/>
    </row>
    <row r="28" spans="1:6" x14ac:dyDescent="0.25">
      <c r="A28" s="8"/>
      <c r="B28" s="8"/>
      <c r="C28" s="8"/>
      <c r="D28" s="8"/>
      <c r="E28" s="8"/>
    </row>
    <row r="29" spans="1:6" x14ac:dyDescent="0.25">
      <c r="A29" s="9" t="s">
        <v>33</v>
      </c>
      <c r="B29" s="4"/>
      <c r="C29" s="10"/>
      <c r="D29" s="10"/>
      <c r="E29" s="4"/>
    </row>
    <row r="30" spans="1:6" x14ac:dyDescent="0.25">
      <c r="A30" s="9" t="s">
        <v>22</v>
      </c>
      <c r="B30" s="4"/>
      <c r="C30" s="47" t="s">
        <v>23</v>
      </c>
      <c r="D30" s="47"/>
      <c r="E30" s="4"/>
    </row>
    <row r="31" spans="1:6" x14ac:dyDescent="0.25">
      <c r="A31" s="9" t="s">
        <v>17</v>
      </c>
      <c r="B31" s="4"/>
      <c r="C31" s="4"/>
      <c r="D31" s="4"/>
      <c r="E31" s="4"/>
    </row>
    <row r="32" spans="1:6" x14ac:dyDescent="0.25">
      <c r="A32" s="9"/>
      <c r="B32" s="4"/>
      <c r="C32" s="4"/>
      <c r="D32" s="4"/>
      <c r="E32" s="4"/>
    </row>
    <row r="33" spans="1:5" x14ac:dyDescent="0.25">
      <c r="A33" s="9"/>
      <c r="B33" s="4"/>
      <c r="C33" s="4"/>
      <c r="D33" s="4"/>
      <c r="E33" s="4"/>
    </row>
    <row r="34" spans="1:5" x14ac:dyDescent="0.25">
      <c r="A34" s="9" t="s">
        <v>20</v>
      </c>
      <c r="B34" s="4"/>
      <c r="C34" s="4"/>
      <c r="D34" s="4"/>
      <c r="E34" s="4"/>
    </row>
    <row r="35" spans="1:5" x14ac:dyDescent="0.25">
      <c r="A35" s="2"/>
      <c r="B35" s="3" t="s">
        <v>21</v>
      </c>
      <c r="C35" s="10"/>
      <c r="D35" s="10"/>
      <c r="E35" s="4"/>
    </row>
    <row r="36" spans="1:5" x14ac:dyDescent="0.25">
      <c r="A36" s="9" t="s">
        <v>25</v>
      </c>
      <c r="B36" s="4"/>
      <c r="C36" s="47" t="s">
        <v>23</v>
      </c>
      <c r="D36" s="47"/>
      <c r="E36" s="4"/>
    </row>
    <row r="37" spans="1:5" x14ac:dyDescent="0.25">
      <c r="A37" s="9"/>
      <c r="B37" s="4"/>
      <c r="C37" s="4"/>
      <c r="D37" s="4"/>
      <c r="E37" s="4"/>
    </row>
    <row r="38" spans="1:5" x14ac:dyDescent="0.25">
      <c r="A38" s="9" t="s">
        <v>24</v>
      </c>
      <c r="B38" s="4"/>
      <c r="C38" s="9" t="s">
        <v>35</v>
      </c>
      <c r="D38" s="4"/>
      <c r="E38" s="4"/>
    </row>
    <row r="39" spans="1:5" x14ac:dyDescent="0.25">
      <c r="A39" s="9" t="s">
        <v>29</v>
      </c>
      <c r="B39" s="4"/>
      <c r="C39" s="4"/>
      <c r="D39" s="4"/>
      <c r="E39" s="4"/>
    </row>
  </sheetData>
  <mergeCells count="16">
    <mergeCell ref="A14:B14"/>
    <mergeCell ref="C14:E14"/>
    <mergeCell ref="A8:E8"/>
    <mergeCell ref="A9:E9"/>
    <mergeCell ref="A10:E10"/>
    <mergeCell ref="A11:E11"/>
    <mergeCell ref="A13:E13"/>
    <mergeCell ref="A26:E26"/>
    <mergeCell ref="C30:D30"/>
    <mergeCell ref="C36:D36"/>
    <mergeCell ref="A15:B15"/>
    <mergeCell ref="C15:E15"/>
    <mergeCell ref="A19:A21"/>
    <mergeCell ref="B19:D19"/>
    <mergeCell ref="E19:E21"/>
    <mergeCell ref="B20:B21"/>
  </mergeCells>
  <pageMargins left="0.9055118110236221" right="0.51181102362204722" top="0.55118110236220474" bottom="0.55118110236220474" header="0.31496062992125984" footer="0.31496062992125984"/>
  <pageSetup paperSize="9"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F6803-A5DA-4109-A193-3E1283953975}">
  <dimension ref="A1:F41"/>
  <sheetViews>
    <sheetView view="pageBreakPreview" zoomScaleNormal="100" zoomScaleSheetLayoutView="100" workbookViewId="0">
      <selection activeCell="O29" sqref="O29"/>
    </sheetView>
  </sheetViews>
  <sheetFormatPr defaultRowHeight="15" x14ac:dyDescent="0.25"/>
  <cols>
    <col min="1" max="1" width="35.7109375" customWidth="1"/>
    <col min="2" max="2" width="18.28515625" customWidth="1"/>
    <col min="3" max="3" width="12.140625" customWidth="1"/>
    <col min="4" max="4" width="13.28515625" customWidth="1"/>
    <col min="5" max="5" width="19.85546875" customWidth="1"/>
    <col min="6" max="6" width="10" bestFit="1" customWidth="1"/>
  </cols>
  <sheetData>
    <row r="1" spans="1:5" x14ac:dyDescent="0.25">
      <c r="A1" s="2"/>
      <c r="B1" s="2"/>
      <c r="C1" s="2"/>
      <c r="D1" s="2"/>
      <c r="E1" s="2" t="s">
        <v>0</v>
      </c>
    </row>
    <row r="2" spans="1:5" x14ac:dyDescent="0.25">
      <c r="A2" s="2"/>
      <c r="B2" s="2"/>
      <c r="C2" s="2"/>
      <c r="D2" s="2"/>
      <c r="E2" s="2" t="s">
        <v>1</v>
      </c>
    </row>
    <row r="3" spans="1:5" x14ac:dyDescent="0.25">
      <c r="A3" s="2"/>
      <c r="B3" s="2"/>
      <c r="C3" s="2"/>
      <c r="D3" s="2"/>
      <c r="E3" s="2" t="s">
        <v>2</v>
      </c>
    </row>
    <row r="4" spans="1:5" x14ac:dyDescent="0.25">
      <c r="A4" s="2"/>
      <c r="B4" s="2"/>
      <c r="C4" s="2"/>
      <c r="D4" s="2"/>
      <c r="E4" s="2" t="s">
        <v>3</v>
      </c>
    </row>
    <row r="5" spans="1:5" x14ac:dyDescent="0.25">
      <c r="A5" s="2"/>
      <c r="B5" s="2"/>
      <c r="C5" s="2"/>
      <c r="D5" s="2"/>
      <c r="E5" s="2" t="s">
        <v>4</v>
      </c>
    </row>
    <row r="6" spans="1:5" x14ac:dyDescent="0.25">
      <c r="A6" s="2"/>
      <c r="B6" s="2"/>
      <c r="C6" s="2"/>
      <c r="D6" s="2"/>
      <c r="E6" s="2" t="s">
        <v>5</v>
      </c>
    </row>
    <row r="7" spans="1:5" x14ac:dyDescent="0.25">
      <c r="A7" s="3"/>
      <c r="B7" s="4"/>
      <c r="C7" s="4"/>
      <c r="D7" s="4"/>
      <c r="E7" s="4"/>
    </row>
    <row r="8" spans="1:5" x14ac:dyDescent="0.25">
      <c r="A8" s="51" t="s">
        <v>26</v>
      </c>
      <c r="B8" s="51"/>
      <c r="C8" s="51"/>
      <c r="D8" s="51"/>
      <c r="E8" s="51"/>
    </row>
    <row r="9" spans="1:5" x14ac:dyDescent="0.25">
      <c r="A9" s="51" t="s">
        <v>27</v>
      </c>
      <c r="B9" s="51"/>
      <c r="C9" s="51"/>
      <c r="D9" s="51"/>
      <c r="E9" s="51"/>
    </row>
    <row r="10" spans="1:5" x14ac:dyDescent="0.25">
      <c r="A10" s="51" t="s">
        <v>28</v>
      </c>
      <c r="B10" s="51"/>
      <c r="C10" s="51"/>
      <c r="D10" s="51"/>
      <c r="E10" s="51"/>
    </row>
    <row r="11" spans="1:5" x14ac:dyDescent="0.25">
      <c r="A11" s="51" t="s">
        <v>50</v>
      </c>
      <c r="B11" s="51"/>
      <c r="C11" s="51"/>
      <c r="D11" s="51"/>
      <c r="E11" s="51"/>
    </row>
    <row r="12" spans="1:5" x14ac:dyDescent="0.25">
      <c r="A12" s="5"/>
      <c r="B12" s="4"/>
      <c r="C12" s="4"/>
      <c r="D12" s="4"/>
      <c r="E12" s="4"/>
    </row>
    <row r="13" spans="1:5" ht="33.75" customHeight="1" x14ac:dyDescent="0.25">
      <c r="A13" s="48" t="s">
        <v>19</v>
      </c>
      <c r="B13" s="48"/>
      <c r="C13" s="48"/>
      <c r="D13" s="48"/>
      <c r="E13" s="48"/>
    </row>
    <row r="14" spans="1:5" ht="15.75" customHeight="1" x14ac:dyDescent="0.25">
      <c r="A14" s="48" t="s">
        <v>6</v>
      </c>
      <c r="B14" s="48"/>
      <c r="C14" s="49" t="s">
        <v>32</v>
      </c>
      <c r="D14" s="49"/>
      <c r="E14" s="49"/>
    </row>
    <row r="15" spans="1:5" ht="25.5" customHeight="1" x14ac:dyDescent="0.25">
      <c r="A15" s="48" t="s">
        <v>7</v>
      </c>
      <c r="B15" s="48"/>
      <c r="C15" s="49" t="s">
        <v>8</v>
      </c>
      <c r="D15" s="49"/>
      <c r="E15" s="49"/>
    </row>
    <row r="16" spans="1:5" x14ac:dyDescent="0.25">
      <c r="A16" s="5"/>
      <c r="B16" s="4"/>
      <c r="C16" s="4"/>
      <c r="D16" s="4"/>
      <c r="E16" s="4"/>
    </row>
    <row r="17" spans="1:6" ht="10.5" customHeight="1" x14ac:dyDescent="0.25">
      <c r="A17" s="5"/>
      <c r="B17" s="4"/>
      <c r="C17" s="4"/>
      <c r="D17" s="4"/>
      <c r="E17" s="4"/>
    </row>
    <row r="18" spans="1:6" x14ac:dyDescent="0.25">
      <c r="A18" s="5"/>
      <c r="B18" s="4"/>
      <c r="C18" s="4"/>
      <c r="D18" s="4"/>
      <c r="E18" s="4"/>
    </row>
    <row r="19" spans="1:6" ht="15.75" customHeight="1" x14ac:dyDescent="0.25">
      <c r="A19" s="50" t="s">
        <v>9</v>
      </c>
      <c r="B19" s="49" t="s">
        <v>10</v>
      </c>
      <c r="C19" s="49"/>
      <c r="D19" s="49"/>
      <c r="E19" s="49" t="s">
        <v>30</v>
      </c>
    </row>
    <row r="20" spans="1:6" ht="25.5" x14ac:dyDescent="0.25">
      <c r="A20" s="50"/>
      <c r="B20" s="49" t="s">
        <v>11</v>
      </c>
      <c r="C20" s="32" t="s">
        <v>12</v>
      </c>
      <c r="D20" s="32" t="s">
        <v>13</v>
      </c>
      <c r="E20" s="49"/>
    </row>
    <row r="21" spans="1:6" x14ac:dyDescent="0.25">
      <c r="A21" s="50"/>
      <c r="B21" s="49"/>
      <c r="C21" s="32" t="s">
        <v>14</v>
      </c>
      <c r="D21" s="32" t="s">
        <v>14</v>
      </c>
      <c r="E21" s="49"/>
    </row>
    <row r="22" spans="1:6" x14ac:dyDescent="0.25">
      <c r="A22" s="32" t="s">
        <v>31</v>
      </c>
      <c r="B22" s="30">
        <v>19.789000000000001</v>
      </c>
      <c r="C22" s="31">
        <v>3.4777200000000001</v>
      </c>
      <c r="D22" s="7">
        <v>68820.61</v>
      </c>
      <c r="E22" s="29">
        <v>64192.33</v>
      </c>
    </row>
    <row r="23" spans="1:6" x14ac:dyDescent="0.25">
      <c r="A23" s="32" t="s">
        <v>31</v>
      </c>
      <c r="B23" s="30">
        <v>1.7450000000000001</v>
      </c>
      <c r="C23" s="31">
        <v>3.4777200000000001</v>
      </c>
      <c r="D23" s="7">
        <f>ROUND(B23*C23*1000,2)</f>
        <v>6068.62</v>
      </c>
      <c r="E23" s="7">
        <v>69113.33</v>
      </c>
    </row>
    <row r="24" spans="1:6" x14ac:dyDescent="0.25">
      <c r="A24" s="32" t="s">
        <v>31</v>
      </c>
      <c r="B24" s="30">
        <v>0.40400000000000003</v>
      </c>
      <c r="C24" s="31">
        <v>3.4777200000000001</v>
      </c>
      <c r="D24" s="7">
        <f>ROUND(B24*C24*1000,2)</f>
        <v>1405</v>
      </c>
      <c r="E24" s="7">
        <v>45827.32</v>
      </c>
    </row>
    <row r="25" spans="1:6" x14ac:dyDescent="0.25">
      <c r="A25" s="32"/>
      <c r="B25" s="30"/>
      <c r="C25" s="31"/>
      <c r="D25" s="7"/>
      <c r="E25" s="7">
        <v>283.89999999999998</v>
      </c>
    </row>
    <row r="26" spans="1:6" x14ac:dyDescent="0.25">
      <c r="A26" s="32" t="s">
        <v>18</v>
      </c>
      <c r="B26" s="11">
        <f>SUM(B22:B24)</f>
        <v>21.938000000000002</v>
      </c>
      <c r="C26" s="6"/>
      <c r="D26" s="7">
        <f>SUM(D22:D24)</f>
        <v>76294.23</v>
      </c>
      <c r="E26" s="7">
        <f>SUM(E22:E25)</f>
        <v>179416.88</v>
      </c>
      <c r="F26" s="1"/>
    </row>
    <row r="27" spans="1:6" x14ac:dyDescent="0.25">
      <c r="A27" s="5" t="s">
        <v>15</v>
      </c>
      <c r="B27" s="4"/>
      <c r="C27" s="4"/>
      <c r="D27" s="4"/>
      <c r="E27" s="4"/>
    </row>
    <row r="28" spans="1:6" ht="26.25" customHeight="1" x14ac:dyDescent="0.25">
      <c r="A28" s="46" t="s">
        <v>16</v>
      </c>
      <c r="B28" s="46"/>
      <c r="C28" s="46"/>
      <c r="D28" s="46"/>
      <c r="E28" s="46"/>
    </row>
    <row r="29" spans="1:6" ht="15.75" customHeight="1" x14ac:dyDescent="0.25">
      <c r="A29" s="33"/>
      <c r="B29" s="33"/>
      <c r="C29" s="33"/>
      <c r="D29" s="33"/>
      <c r="E29" s="33"/>
    </row>
    <row r="30" spans="1:6" x14ac:dyDescent="0.25">
      <c r="A30" s="8"/>
      <c r="B30" s="8"/>
      <c r="C30" s="8"/>
      <c r="D30" s="8"/>
      <c r="E30" s="8"/>
    </row>
    <row r="31" spans="1:6" x14ac:dyDescent="0.25">
      <c r="A31" s="9" t="s">
        <v>45</v>
      </c>
      <c r="B31" s="4"/>
      <c r="C31" s="10"/>
      <c r="D31" s="10"/>
      <c r="E31" s="4"/>
    </row>
    <row r="32" spans="1:6" x14ac:dyDescent="0.25">
      <c r="A32" s="9" t="s">
        <v>22</v>
      </c>
      <c r="B32" s="4"/>
      <c r="C32" s="47" t="s">
        <v>23</v>
      </c>
      <c r="D32" s="47"/>
      <c r="E32" s="4"/>
    </row>
    <row r="33" spans="1:5" x14ac:dyDescent="0.25">
      <c r="A33" s="9" t="s">
        <v>17</v>
      </c>
      <c r="B33" s="4"/>
      <c r="C33" s="4"/>
      <c r="D33" s="4"/>
      <c r="E33" s="4"/>
    </row>
    <row r="34" spans="1:5" x14ac:dyDescent="0.25">
      <c r="A34" s="9"/>
      <c r="B34" s="4"/>
      <c r="C34" s="4"/>
      <c r="D34" s="4"/>
      <c r="E34" s="4"/>
    </row>
    <row r="35" spans="1:5" x14ac:dyDescent="0.25">
      <c r="A35" s="9"/>
      <c r="B35" s="4"/>
      <c r="C35" s="4"/>
      <c r="D35" s="4"/>
      <c r="E35" s="4"/>
    </row>
    <row r="36" spans="1:5" x14ac:dyDescent="0.25">
      <c r="A36" s="9" t="s">
        <v>20</v>
      </c>
      <c r="B36" s="4"/>
      <c r="C36" s="4"/>
      <c r="D36" s="4"/>
      <c r="E36" s="4"/>
    </row>
    <row r="37" spans="1:5" x14ac:dyDescent="0.25">
      <c r="A37" s="2"/>
      <c r="B37" s="3" t="s">
        <v>21</v>
      </c>
      <c r="C37" s="10"/>
      <c r="D37" s="10"/>
      <c r="E37" s="4"/>
    </row>
    <row r="38" spans="1:5" x14ac:dyDescent="0.25">
      <c r="A38" s="9" t="s">
        <v>25</v>
      </c>
      <c r="B38" s="4"/>
      <c r="C38" s="47" t="s">
        <v>23</v>
      </c>
      <c r="D38" s="47"/>
      <c r="E38" s="4"/>
    </row>
    <row r="39" spans="1:5" x14ac:dyDescent="0.25">
      <c r="A39" s="9"/>
      <c r="B39" s="4"/>
      <c r="C39" s="4"/>
      <c r="D39" s="4"/>
      <c r="E39" s="4"/>
    </row>
    <row r="40" spans="1:5" x14ac:dyDescent="0.25">
      <c r="A40" s="9" t="s">
        <v>24</v>
      </c>
      <c r="B40" s="4"/>
      <c r="C40" s="9" t="s">
        <v>35</v>
      </c>
      <c r="D40" s="4"/>
      <c r="E40" s="4"/>
    </row>
    <row r="41" spans="1:5" x14ac:dyDescent="0.25">
      <c r="A41" s="9" t="s">
        <v>29</v>
      </c>
      <c r="B41" s="4"/>
      <c r="C41" s="4"/>
      <c r="D41" s="4"/>
      <c r="E41" s="4"/>
    </row>
  </sheetData>
  <mergeCells count="16">
    <mergeCell ref="A28:E28"/>
    <mergeCell ref="C32:D32"/>
    <mergeCell ref="C38:D38"/>
    <mergeCell ref="A15:B15"/>
    <mergeCell ref="C15:E15"/>
    <mergeCell ref="A19:A21"/>
    <mergeCell ref="B19:D19"/>
    <mergeCell ref="E19:E21"/>
    <mergeCell ref="B20:B21"/>
    <mergeCell ref="A14:B14"/>
    <mergeCell ref="C14:E14"/>
    <mergeCell ref="A8:E8"/>
    <mergeCell ref="A9:E9"/>
    <mergeCell ref="A10:E10"/>
    <mergeCell ref="A11:E11"/>
    <mergeCell ref="A13:E13"/>
  </mergeCells>
  <pageMargins left="0.9055118110236221" right="0.51181102362204722" top="0.55118110236220474" bottom="0.55118110236220474" header="0.31496062992125984" footer="0.31496062992125984"/>
  <pageSetup paperSize="9" scale="87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6CB84-BC27-4AC6-A203-088096B96FEA}">
  <dimension ref="A1:F41"/>
  <sheetViews>
    <sheetView view="pageBreakPreview" topLeftCell="A7" zoomScaleNormal="100" zoomScaleSheetLayoutView="100" workbookViewId="0">
      <selection activeCell="O29" sqref="O29"/>
    </sheetView>
  </sheetViews>
  <sheetFormatPr defaultRowHeight="15" x14ac:dyDescent="0.25"/>
  <cols>
    <col min="1" max="1" width="35.7109375" customWidth="1"/>
    <col min="2" max="2" width="18.28515625" customWidth="1"/>
    <col min="3" max="3" width="12.140625" customWidth="1"/>
    <col min="4" max="4" width="13.28515625" customWidth="1"/>
    <col min="5" max="5" width="19.85546875" customWidth="1"/>
    <col min="6" max="6" width="10" bestFit="1" customWidth="1"/>
  </cols>
  <sheetData>
    <row r="1" spans="1:5" x14ac:dyDescent="0.25">
      <c r="A1" s="2"/>
      <c r="B1" s="2"/>
      <c r="C1" s="2"/>
      <c r="D1" s="2"/>
      <c r="E1" s="2" t="s">
        <v>0</v>
      </c>
    </row>
    <row r="2" spans="1:5" x14ac:dyDescent="0.25">
      <c r="A2" s="2"/>
      <c r="B2" s="2"/>
      <c r="C2" s="2"/>
      <c r="D2" s="2"/>
      <c r="E2" s="2" t="s">
        <v>1</v>
      </c>
    </row>
    <row r="3" spans="1:5" x14ac:dyDescent="0.25">
      <c r="A3" s="2"/>
      <c r="B3" s="2"/>
      <c r="C3" s="2"/>
      <c r="D3" s="2"/>
      <c r="E3" s="2" t="s">
        <v>2</v>
      </c>
    </row>
    <row r="4" spans="1:5" x14ac:dyDescent="0.25">
      <c r="A4" s="2"/>
      <c r="B4" s="2"/>
      <c r="C4" s="2"/>
      <c r="D4" s="2"/>
      <c r="E4" s="2" t="s">
        <v>3</v>
      </c>
    </row>
    <row r="5" spans="1:5" x14ac:dyDescent="0.25">
      <c r="A5" s="2"/>
      <c r="B5" s="2"/>
      <c r="C5" s="2"/>
      <c r="D5" s="2"/>
      <c r="E5" s="2" t="s">
        <v>4</v>
      </c>
    </row>
    <row r="6" spans="1:5" x14ac:dyDescent="0.25">
      <c r="A6" s="2"/>
      <c r="B6" s="2"/>
      <c r="C6" s="2"/>
      <c r="D6" s="2"/>
      <c r="E6" s="2" t="s">
        <v>5</v>
      </c>
    </row>
    <row r="7" spans="1:5" x14ac:dyDescent="0.25">
      <c r="A7" s="3"/>
      <c r="B7" s="4"/>
      <c r="C7" s="4"/>
      <c r="D7" s="4"/>
      <c r="E7" s="4"/>
    </row>
    <row r="8" spans="1:5" x14ac:dyDescent="0.25">
      <c r="A8" s="51" t="s">
        <v>26</v>
      </c>
      <c r="B8" s="51"/>
      <c r="C8" s="51"/>
      <c r="D8" s="51"/>
      <c r="E8" s="51"/>
    </row>
    <row r="9" spans="1:5" x14ac:dyDescent="0.25">
      <c r="A9" s="51" t="s">
        <v>27</v>
      </c>
      <c r="B9" s="51"/>
      <c r="C9" s="51"/>
      <c r="D9" s="51"/>
      <c r="E9" s="51"/>
    </row>
    <row r="10" spans="1:5" x14ac:dyDescent="0.25">
      <c r="A10" s="51" t="s">
        <v>28</v>
      </c>
      <c r="B10" s="51"/>
      <c r="C10" s="51"/>
      <c r="D10" s="51"/>
      <c r="E10" s="51"/>
    </row>
    <row r="11" spans="1:5" x14ac:dyDescent="0.25">
      <c r="A11" s="51" t="s">
        <v>51</v>
      </c>
      <c r="B11" s="51"/>
      <c r="C11" s="51"/>
      <c r="D11" s="51"/>
      <c r="E11" s="51"/>
    </row>
    <row r="12" spans="1:5" x14ac:dyDescent="0.25">
      <c r="A12" s="5"/>
      <c r="B12" s="4"/>
      <c r="C12" s="4"/>
      <c r="D12" s="4"/>
      <c r="E12" s="4"/>
    </row>
    <row r="13" spans="1:5" ht="33.75" customHeight="1" x14ac:dyDescent="0.25">
      <c r="A13" s="48" t="s">
        <v>19</v>
      </c>
      <c r="B13" s="48"/>
      <c r="C13" s="48"/>
      <c r="D13" s="48"/>
      <c r="E13" s="48"/>
    </row>
    <row r="14" spans="1:5" ht="15.75" customHeight="1" x14ac:dyDescent="0.25">
      <c r="A14" s="48" t="s">
        <v>6</v>
      </c>
      <c r="B14" s="48"/>
      <c r="C14" s="49" t="s">
        <v>32</v>
      </c>
      <c r="D14" s="49"/>
      <c r="E14" s="49"/>
    </row>
    <row r="15" spans="1:5" ht="25.5" customHeight="1" x14ac:dyDescent="0.25">
      <c r="A15" s="48" t="s">
        <v>7</v>
      </c>
      <c r="B15" s="48"/>
      <c r="C15" s="49" t="s">
        <v>8</v>
      </c>
      <c r="D15" s="49"/>
      <c r="E15" s="49"/>
    </row>
    <row r="16" spans="1:5" x14ac:dyDescent="0.25">
      <c r="A16" s="5"/>
      <c r="B16" s="4"/>
      <c r="C16" s="4"/>
      <c r="D16" s="4"/>
      <c r="E16" s="4"/>
    </row>
    <row r="17" spans="1:6" ht="10.5" customHeight="1" x14ac:dyDescent="0.25">
      <c r="A17" s="5"/>
      <c r="B17" s="4"/>
      <c r="C17" s="4"/>
      <c r="D17" s="4"/>
      <c r="E17" s="4"/>
    </row>
    <row r="18" spans="1:6" x14ac:dyDescent="0.25">
      <c r="A18" s="5"/>
      <c r="B18" s="4"/>
      <c r="C18" s="4"/>
      <c r="D18" s="4"/>
      <c r="E18" s="4"/>
    </row>
    <row r="19" spans="1:6" ht="15.75" customHeight="1" x14ac:dyDescent="0.25">
      <c r="A19" s="50" t="s">
        <v>9</v>
      </c>
      <c r="B19" s="49" t="s">
        <v>10</v>
      </c>
      <c r="C19" s="49"/>
      <c r="D19" s="49"/>
      <c r="E19" s="49" t="s">
        <v>30</v>
      </c>
    </row>
    <row r="20" spans="1:6" ht="25.5" x14ac:dyDescent="0.25">
      <c r="A20" s="50"/>
      <c r="B20" s="49" t="s">
        <v>11</v>
      </c>
      <c r="C20" s="35" t="s">
        <v>12</v>
      </c>
      <c r="D20" s="35" t="s">
        <v>13</v>
      </c>
      <c r="E20" s="49"/>
    </row>
    <row r="21" spans="1:6" x14ac:dyDescent="0.25">
      <c r="A21" s="50"/>
      <c r="B21" s="49"/>
      <c r="C21" s="35" t="s">
        <v>14</v>
      </c>
      <c r="D21" s="35" t="s">
        <v>14</v>
      </c>
      <c r="E21" s="49"/>
    </row>
    <row r="22" spans="1:6" x14ac:dyDescent="0.25">
      <c r="A22" s="35" t="s">
        <v>31</v>
      </c>
      <c r="B22" s="30">
        <v>12.4</v>
      </c>
      <c r="C22" s="31">
        <v>3.2467299999999999</v>
      </c>
      <c r="D22" s="7">
        <v>40259.46</v>
      </c>
      <c r="E22" s="29"/>
    </row>
    <row r="23" spans="1:6" x14ac:dyDescent="0.25">
      <c r="A23" s="35" t="s">
        <v>31</v>
      </c>
      <c r="B23" s="30">
        <v>9.8989999999999991</v>
      </c>
      <c r="C23" s="31">
        <v>3.2950499999999998</v>
      </c>
      <c r="D23" s="7">
        <f>ROUND(B23*C23*1000,2)</f>
        <v>32617.7</v>
      </c>
      <c r="E23" s="7"/>
    </row>
    <row r="24" spans="1:6" x14ac:dyDescent="0.25">
      <c r="A24" s="35" t="s">
        <v>31</v>
      </c>
      <c r="B24" s="30">
        <v>13</v>
      </c>
      <c r="C24" s="31">
        <v>3.2467299999999999</v>
      </c>
      <c r="D24" s="29">
        <f>ROUND(B24*C24*1000,2)</f>
        <v>42207.49</v>
      </c>
      <c r="E24" s="7"/>
    </row>
    <row r="25" spans="1:6" x14ac:dyDescent="0.25">
      <c r="A25" s="36" t="s">
        <v>31</v>
      </c>
      <c r="B25" s="30">
        <v>0.40400000000000003</v>
      </c>
      <c r="C25" s="31">
        <v>3.2950499999999998</v>
      </c>
      <c r="D25" s="29">
        <f>ROUND(B25*C25*1000,2)</f>
        <v>1331.2</v>
      </c>
      <c r="E25" s="7"/>
    </row>
    <row r="26" spans="1:6" x14ac:dyDescent="0.25">
      <c r="A26" s="35" t="s">
        <v>18</v>
      </c>
      <c r="B26" s="11">
        <f>SUM(B22:B25)</f>
        <v>35.703000000000003</v>
      </c>
      <c r="C26" s="6">
        <f>D26/B26/1000</f>
        <v>3.2606741730386797</v>
      </c>
      <c r="D26" s="7">
        <f>SUM(D22:D25)</f>
        <v>116415.84999999999</v>
      </c>
      <c r="E26" s="7">
        <f>SUM(E22:E25)</f>
        <v>0</v>
      </c>
      <c r="F26" s="1"/>
    </row>
    <row r="27" spans="1:6" x14ac:dyDescent="0.25">
      <c r="A27" s="5" t="s">
        <v>15</v>
      </c>
      <c r="B27" s="4"/>
      <c r="C27" s="4"/>
      <c r="D27" s="4"/>
      <c r="E27" s="4"/>
    </row>
    <row r="28" spans="1:6" ht="26.25" customHeight="1" x14ac:dyDescent="0.25">
      <c r="A28" s="46" t="s">
        <v>16</v>
      </c>
      <c r="B28" s="46"/>
      <c r="C28" s="46"/>
      <c r="D28" s="46"/>
      <c r="E28" s="46"/>
    </row>
    <row r="29" spans="1:6" ht="15.75" customHeight="1" x14ac:dyDescent="0.25">
      <c r="A29" s="34"/>
      <c r="B29" s="34"/>
      <c r="C29" s="34"/>
      <c r="D29" s="34"/>
      <c r="E29" s="34"/>
    </row>
    <row r="30" spans="1:6" x14ac:dyDescent="0.25">
      <c r="A30" s="8"/>
      <c r="B30" s="8"/>
      <c r="C30" s="8"/>
      <c r="D30" s="8"/>
      <c r="E30" s="8"/>
    </row>
    <row r="31" spans="1:6" x14ac:dyDescent="0.25">
      <c r="A31" s="9" t="s">
        <v>45</v>
      </c>
      <c r="B31" s="4"/>
      <c r="C31" s="10"/>
      <c r="D31" s="10"/>
      <c r="E31" s="4"/>
    </row>
    <row r="32" spans="1:6" x14ac:dyDescent="0.25">
      <c r="A32" s="9" t="s">
        <v>22</v>
      </c>
      <c r="B32" s="4"/>
      <c r="C32" s="47" t="s">
        <v>23</v>
      </c>
      <c r="D32" s="47"/>
      <c r="E32" s="4"/>
    </row>
    <row r="33" spans="1:5" x14ac:dyDescent="0.25">
      <c r="A33" s="9" t="s">
        <v>17</v>
      </c>
      <c r="B33" s="4"/>
      <c r="C33" s="4"/>
      <c r="D33" s="4"/>
      <c r="E33" s="4"/>
    </row>
    <row r="34" spans="1:5" x14ac:dyDescent="0.25">
      <c r="A34" s="9"/>
      <c r="B34" s="4"/>
      <c r="C34" s="4"/>
      <c r="D34" s="4"/>
      <c r="E34" s="4"/>
    </row>
    <row r="35" spans="1:5" x14ac:dyDescent="0.25">
      <c r="A35" s="9"/>
      <c r="B35" s="4"/>
      <c r="C35" s="4"/>
      <c r="D35" s="4"/>
      <c r="E35" s="4"/>
    </row>
    <row r="36" spans="1:5" x14ac:dyDescent="0.25">
      <c r="A36" s="9" t="s">
        <v>20</v>
      </c>
      <c r="B36" s="4"/>
      <c r="C36" s="4"/>
      <c r="D36" s="4"/>
      <c r="E36" s="4"/>
    </row>
    <row r="37" spans="1:5" x14ac:dyDescent="0.25">
      <c r="A37" s="2"/>
      <c r="B37" s="3" t="s">
        <v>21</v>
      </c>
      <c r="C37" s="10"/>
      <c r="D37" s="10"/>
      <c r="E37" s="4"/>
    </row>
    <row r="38" spans="1:5" x14ac:dyDescent="0.25">
      <c r="A38" s="9" t="s">
        <v>25</v>
      </c>
      <c r="B38" s="4"/>
      <c r="C38" s="47" t="s">
        <v>23</v>
      </c>
      <c r="D38" s="47"/>
      <c r="E38" s="4"/>
    </row>
    <row r="39" spans="1:5" x14ac:dyDescent="0.25">
      <c r="A39" s="9"/>
      <c r="B39" s="4"/>
      <c r="C39" s="4"/>
      <c r="D39" s="4"/>
      <c r="E39" s="4"/>
    </row>
    <row r="40" spans="1:5" x14ac:dyDescent="0.25">
      <c r="A40" s="9" t="s">
        <v>24</v>
      </c>
      <c r="B40" s="4"/>
      <c r="C40" s="9" t="s">
        <v>35</v>
      </c>
      <c r="D40" s="4"/>
      <c r="E40" s="4"/>
    </row>
    <row r="41" spans="1:5" x14ac:dyDescent="0.25">
      <c r="A41" s="9" t="s">
        <v>29</v>
      </c>
      <c r="B41" s="4"/>
      <c r="C41" s="4"/>
      <c r="D41" s="4"/>
      <c r="E41" s="4"/>
    </row>
  </sheetData>
  <mergeCells count="16">
    <mergeCell ref="A14:B14"/>
    <mergeCell ref="C14:E14"/>
    <mergeCell ref="A8:E8"/>
    <mergeCell ref="A9:E9"/>
    <mergeCell ref="A10:E10"/>
    <mergeCell ref="A11:E11"/>
    <mergeCell ref="A13:E13"/>
    <mergeCell ref="A28:E28"/>
    <mergeCell ref="C32:D32"/>
    <mergeCell ref="C38:D38"/>
    <mergeCell ref="A15:B15"/>
    <mergeCell ref="C15:E15"/>
    <mergeCell ref="A19:A21"/>
    <mergeCell ref="B19:D19"/>
    <mergeCell ref="E19:E21"/>
    <mergeCell ref="B20:B21"/>
  </mergeCells>
  <pageMargins left="0.9055118110236221" right="0.51181102362204722" top="0.55118110236220474" bottom="0.55118110236220474" header="0.31496062992125984" footer="0.31496062992125984"/>
  <pageSetup paperSize="9" scale="8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47D27-D74C-497D-9625-65D950AEEDFE}">
  <dimension ref="A1:F41"/>
  <sheetViews>
    <sheetView view="pageBreakPreview" zoomScaleNormal="100" zoomScaleSheetLayoutView="100" workbookViewId="0">
      <selection activeCell="O29" sqref="O29"/>
    </sheetView>
  </sheetViews>
  <sheetFormatPr defaultRowHeight="15" x14ac:dyDescent="0.25"/>
  <cols>
    <col min="1" max="1" width="35.7109375" customWidth="1"/>
    <col min="2" max="2" width="18.28515625" customWidth="1"/>
    <col min="3" max="3" width="12.140625" customWidth="1"/>
    <col min="4" max="4" width="13.28515625" customWidth="1"/>
    <col min="5" max="5" width="19.85546875" customWidth="1"/>
    <col min="6" max="6" width="10" bestFit="1" customWidth="1"/>
  </cols>
  <sheetData>
    <row r="1" spans="1:5" x14ac:dyDescent="0.25">
      <c r="A1" s="2"/>
      <c r="B1" s="2"/>
      <c r="C1" s="2"/>
      <c r="D1" s="2"/>
      <c r="E1" s="2" t="s">
        <v>0</v>
      </c>
    </row>
    <row r="2" spans="1:5" x14ac:dyDescent="0.25">
      <c r="A2" s="2"/>
      <c r="B2" s="2"/>
      <c r="C2" s="2"/>
      <c r="D2" s="2"/>
      <c r="E2" s="2" t="s">
        <v>1</v>
      </c>
    </row>
    <row r="3" spans="1:5" x14ac:dyDescent="0.25">
      <c r="A3" s="2"/>
      <c r="B3" s="2"/>
      <c r="C3" s="2"/>
      <c r="D3" s="2"/>
      <c r="E3" s="2" t="s">
        <v>2</v>
      </c>
    </row>
    <row r="4" spans="1:5" x14ac:dyDescent="0.25">
      <c r="A4" s="2"/>
      <c r="B4" s="2"/>
      <c r="C4" s="2"/>
      <c r="D4" s="2"/>
      <c r="E4" s="2" t="s">
        <v>3</v>
      </c>
    </row>
    <row r="5" spans="1:5" x14ac:dyDescent="0.25">
      <c r="A5" s="2"/>
      <c r="B5" s="2"/>
      <c r="C5" s="2"/>
      <c r="D5" s="2"/>
      <c r="E5" s="2" t="s">
        <v>4</v>
      </c>
    </row>
    <row r="6" spans="1:5" x14ac:dyDescent="0.25">
      <c r="A6" s="2"/>
      <c r="B6" s="2"/>
      <c r="C6" s="2"/>
      <c r="D6" s="2"/>
      <c r="E6" s="2" t="s">
        <v>5</v>
      </c>
    </row>
    <row r="7" spans="1:5" x14ac:dyDescent="0.25">
      <c r="A7" s="3"/>
      <c r="B7" s="4"/>
      <c r="C7" s="4"/>
      <c r="D7" s="4"/>
      <c r="E7" s="4"/>
    </row>
    <row r="8" spans="1:5" x14ac:dyDescent="0.25">
      <c r="A8" s="51" t="s">
        <v>26</v>
      </c>
      <c r="B8" s="51"/>
      <c r="C8" s="51"/>
      <c r="D8" s="51"/>
      <c r="E8" s="51"/>
    </row>
    <row r="9" spans="1:5" x14ac:dyDescent="0.25">
      <c r="A9" s="51" t="s">
        <v>27</v>
      </c>
      <c r="B9" s="51"/>
      <c r="C9" s="51"/>
      <c r="D9" s="51"/>
      <c r="E9" s="51"/>
    </row>
    <row r="10" spans="1:5" x14ac:dyDescent="0.25">
      <c r="A10" s="51" t="s">
        <v>28</v>
      </c>
      <c r="B10" s="51"/>
      <c r="C10" s="51"/>
      <c r="D10" s="51"/>
      <c r="E10" s="51"/>
    </row>
    <row r="11" spans="1:5" x14ac:dyDescent="0.25">
      <c r="A11" s="51" t="s">
        <v>52</v>
      </c>
      <c r="B11" s="51"/>
      <c r="C11" s="51"/>
      <c r="D11" s="51"/>
      <c r="E11" s="51"/>
    </row>
    <row r="12" spans="1:5" x14ac:dyDescent="0.25">
      <c r="A12" s="5"/>
      <c r="B12" s="4"/>
      <c r="C12" s="4"/>
      <c r="D12" s="4"/>
      <c r="E12" s="4"/>
    </row>
    <row r="13" spans="1:5" ht="33.75" customHeight="1" x14ac:dyDescent="0.25">
      <c r="A13" s="48" t="s">
        <v>19</v>
      </c>
      <c r="B13" s="48"/>
      <c r="C13" s="48"/>
      <c r="D13" s="48"/>
      <c r="E13" s="48"/>
    </row>
    <row r="14" spans="1:5" ht="15.75" customHeight="1" x14ac:dyDescent="0.25">
      <c r="A14" s="48" t="s">
        <v>6</v>
      </c>
      <c r="B14" s="48"/>
      <c r="C14" s="49" t="s">
        <v>32</v>
      </c>
      <c r="D14" s="49"/>
      <c r="E14" s="49"/>
    </row>
    <row r="15" spans="1:5" ht="25.5" customHeight="1" x14ac:dyDescent="0.25">
      <c r="A15" s="48" t="s">
        <v>7</v>
      </c>
      <c r="B15" s="48"/>
      <c r="C15" s="49" t="s">
        <v>8</v>
      </c>
      <c r="D15" s="49"/>
      <c r="E15" s="49"/>
    </row>
    <row r="16" spans="1:5" x14ac:dyDescent="0.25">
      <c r="A16" s="5"/>
      <c r="B16" s="4"/>
      <c r="C16" s="4"/>
      <c r="D16" s="4"/>
      <c r="E16" s="4"/>
    </row>
    <row r="17" spans="1:6" ht="10.5" customHeight="1" x14ac:dyDescent="0.25">
      <c r="A17" s="5"/>
      <c r="B17" s="4"/>
      <c r="C17" s="4"/>
      <c r="D17" s="4"/>
      <c r="E17" s="4"/>
    </row>
    <row r="18" spans="1:6" x14ac:dyDescent="0.25">
      <c r="A18" s="5"/>
      <c r="B18" s="4"/>
      <c r="C18" s="4"/>
      <c r="D18" s="4"/>
      <c r="E18" s="4"/>
    </row>
    <row r="19" spans="1:6" ht="15.75" customHeight="1" x14ac:dyDescent="0.25">
      <c r="A19" s="50" t="s">
        <v>9</v>
      </c>
      <c r="B19" s="49" t="s">
        <v>10</v>
      </c>
      <c r="C19" s="49"/>
      <c r="D19" s="49"/>
      <c r="E19" s="49" t="s">
        <v>30</v>
      </c>
    </row>
    <row r="20" spans="1:6" ht="25.5" x14ac:dyDescent="0.25">
      <c r="A20" s="50"/>
      <c r="B20" s="49" t="s">
        <v>11</v>
      </c>
      <c r="C20" s="38" t="s">
        <v>12</v>
      </c>
      <c r="D20" s="38" t="s">
        <v>13</v>
      </c>
      <c r="E20" s="49"/>
    </row>
    <row r="21" spans="1:6" x14ac:dyDescent="0.25">
      <c r="A21" s="50"/>
      <c r="B21" s="49"/>
      <c r="C21" s="38" t="s">
        <v>14</v>
      </c>
      <c r="D21" s="38" t="s">
        <v>14</v>
      </c>
      <c r="E21" s="49"/>
    </row>
    <row r="22" spans="1:6" x14ac:dyDescent="0.25">
      <c r="A22" s="38" t="s">
        <v>31</v>
      </c>
      <c r="B22" s="30">
        <v>21.305</v>
      </c>
      <c r="C22" s="31">
        <v>3.2201900000000001</v>
      </c>
      <c r="D22" s="7">
        <f>ROUND(B22*C22*1000,2)</f>
        <v>68606.149999999994</v>
      </c>
      <c r="E22" s="29">
        <v>76294.23</v>
      </c>
    </row>
    <row r="23" spans="1:6" x14ac:dyDescent="0.25">
      <c r="A23" s="38" t="s">
        <v>31</v>
      </c>
      <c r="B23" s="30">
        <v>4.0949999999999998</v>
      </c>
      <c r="C23" s="31">
        <v>3.2201900000000001</v>
      </c>
      <c r="D23" s="7">
        <f>ROUND(B23*C23*1000,2)</f>
        <v>13186.68</v>
      </c>
      <c r="E23" s="7"/>
    </row>
    <row r="24" spans="1:6" x14ac:dyDescent="0.25">
      <c r="A24" s="38" t="s">
        <v>31</v>
      </c>
      <c r="B24" s="30">
        <f>2.068+2.327</f>
        <v>4.3949999999999996</v>
      </c>
      <c r="C24" s="31">
        <v>3.26851</v>
      </c>
      <c r="D24" s="7">
        <f>ROUND(B24*C24*1000,2)</f>
        <v>14365.1</v>
      </c>
      <c r="E24" s="7"/>
    </row>
    <row r="25" spans="1:6" x14ac:dyDescent="0.25">
      <c r="A25" s="38" t="s">
        <v>31</v>
      </c>
      <c r="B25" s="30">
        <v>0.40400000000000003</v>
      </c>
      <c r="C25" s="31">
        <v>3.26851</v>
      </c>
      <c r="D25" s="7">
        <f>ROUND(B25*C25*1000,2)</f>
        <v>1320.48</v>
      </c>
      <c r="E25" s="7"/>
    </row>
    <row r="26" spans="1:6" x14ac:dyDescent="0.25">
      <c r="A26" s="38" t="s">
        <v>18</v>
      </c>
      <c r="B26" s="11">
        <f>SUM(B22:B25)</f>
        <v>30.198999999999998</v>
      </c>
      <c r="C26" s="6">
        <f>D26/B26/1000</f>
        <v>3.2278688036027683</v>
      </c>
      <c r="D26" s="7">
        <f>SUM(D22:D25)</f>
        <v>97478.409999999989</v>
      </c>
      <c r="E26" s="7">
        <f>SUM(E22:E25)</f>
        <v>76294.23</v>
      </c>
      <c r="F26" s="1"/>
    </row>
    <row r="27" spans="1:6" x14ac:dyDescent="0.25">
      <c r="A27" s="5" t="s">
        <v>15</v>
      </c>
      <c r="B27" s="4"/>
      <c r="C27" s="4"/>
      <c r="D27" s="4"/>
      <c r="E27" s="4"/>
    </row>
    <row r="28" spans="1:6" ht="26.25" customHeight="1" x14ac:dyDescent="0.25">
      <c r="A28" s="46" t="s">
        <v>16</v>
      </c>
      <c r="B28" s="46"/>
      <c r="C28" s="46"/>
      <c r="D28" s="46"/>
      <c r="E28" s="46"/>
    </row>
    <row r="29" spans="1:6" ht="15.75" customHeight="1" x14ac:dyDescent="0.25">
      <c r="A29" s="37"/>
      <c r="B29" s="37"/>
      <c r="C29" s="37"/>
      <c r="D29" s="37"/>
      <c r="E29" s="37"/>
    </row>
    <row r="30" spans="1:6" x14ac:dyDescent="0.25">
      <c r="A30" s="8"/>
      <c r="B30" s="8"/>
      <c r="C30" s="8"/>
      <c r="D30" s="8"/>
      <c r="E30" s="8"/>
    </row>
    <row r="31" spans="1:6" x14ac:dyDescent="0.25">
      <c r="A31" s="9" t="s">
        <v>45</v>
      </c>
      <c r="B31" s="4"/>
      <c r="C31" s="10"/>
      <c r="D31" s="10"/>
      <c r="E31" s="4"/>
    </row>
    <row r="32" spans="1:6" x14ac:dyDescent="0.25">
      <c r="A32" s="9" t="s">
        <v>22</v>
      </c>
      <c r="B32" s="4"/>
      <c r="C32" s="47" t="s">
        <v>23</v>
      </c>
      <c r="D32" s="47"/>
      <c r="E32" s="4"/>
    </row>
    <row r="33" spans="1:5" x14ac:dyDescent="0.25">
      <c r="A33" s="9" t="s">
        <v>17</v>
      </c>
      <c r="B33" s="4"/>
      <c r="C33" s="4"/>
      <c r="D33" s="4"/>
      <c r="E33" s="4"/>
    </row>
    <row r="34" spans="1:5" x14ac:dyDescent="0.25">
      <c r="A34" s="9"/>
      <c r="B34" s="4"/>
      <c r="C34" s="4"/>
      <c r="D34" s="4"/>
      <c r="E34" s="4"/>
    </row>
    <row r="35" spans="1:5" x14ac:dyDescent="0.25">
      <c r="A35" s="9"/>
      <c r="B35" s="4"/>
      <c r="C35" s="4"/>
      <c r="D35" s="4"/>
      <c r="E35" s="4"/>
    </row>
    <row r="36" spans="1:5" x14ac:dyDescent="0.25">
      <c r="A36" s="9" t="s">
        <v>20</v>
      </c>
      <c r="B36" s="4"/>
      <c r="C36" s="4"/>
      <c r="D36" s="4"/>
      <c r="E36" s="4"/>
    </row>
    <row r="37" spans="1:5" x14ac:dyDescent="0.25">
      <c r="A37" s="2"/>
      <c r="B37" s="3" t="s">
        <v>21</v>
      </c>
      <c r="C37" s="10"/>
      <c r="D37" s="10"/>
      <c r="E37" s="4"/>
    </row>
    <row r="38" spans="1:5" x14ac:dyDescent="0.25">
      <c r="A38" s="9" t="s">
        <v>25</v>
      </c>
      <c r="B38" s="4"/>
      <c r="C38" s="47" t="s">
        <v>23</v>
      </c>
      <c r="D38" s="47"/>
      <c r="E38" s="4"/>
    </row>
    <row r="39" spans="1:5" x14ac:dyDescent="0.25">
      <c r="A39" s="9"/>
      <c r="B39" s="4"/>
      <c r="C39" s="4"/>
      <c r="D39" s="4"/>
      <c r="E39" s="4"/>
    </row>
    <row r="40" spans="1:5" x14ac:dyDescent="0.25">
      <c r="A40" s="9" t="s">
        <v>24</v>
      </c>
      <c r="B40" s="4"/>
      <c r="C40" s="9" t="s">
        <v>35</v>
      </c>
      <c r="D40" s="4"/>
      <c r="E40" s="4"/>
    </row>
    <row r="41" spans="1:5" x14ac:dyDescent="0.25">
      <c r="A41" s="9" t="s">
        <v>29</v>
      </c>
      <c r="B41" s="4"/>
      <c r="C41" s="4"/>
      <c r="D41" s="4"/>
      <c r="E41" s="4"/>
    </row>
  </sheetData>
  <mergeCells count="16">
    <mergeCell ref="A14:B14"/>
    <mergeCell ref="C14:E14"/>
    <mergeCell ref="A8:E8"/>
    <mergeCell ref="A9:E9"/>
    <mergeCell ref="A10:E10"/>
    <mergeCell ref="A11:E11"/>
    <mergeCell ref="A13:E13"/>
    <mergeCell ref="A28:E28"/>
    <mergeCell ref="C32:D32"/>
    <mergeCell ref="C38:D38"/>
    <mergeCell ref="A15:B15"/>
    <mergeCell ref="C15:E15"/>
    <mergeCell ref="A19:A21"/>
    <mergeCell ref="B19:D19"/>
    <mergeCell ref="E19:E21"/>
    <mergeCell ref="B20:B21"/>
  </mergeCells>
  <pageMargins left="0.9055118110236221" right="0.51181102362204722" top="0.55118110236220474" bottom="0.55118110236220474" header="0.31496062992125984" footer="0.31496062992125984"/>
  <pageSetup paperSize="9" scale="8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CAF16-4AE1-443D-90F7-60F576473E80}">
  <dimension ref="A1:F41"/>
  <sheetViews>
    <sheetView view="pageBreakPreview" zoomScaleNormal="100" zoomScaleSheetLayoutView="100" workbookViewId="0">
      <selection activeCell="O29" sqref="O29"/>
    </sheetView>
  </sheetViews>
  <sheetFormatPr defaultRowHeight="15" x14ac:dyDescent="0.25"/>
  <cols>
    <col min="1" max="1" width="35.7109375" customWidth="1"/>
    <col min="2" max="2" width="18.28515625" customWidth="1"/>
    <col min="3" max="3" width="12.140625" customWidth="1"/>
    <col min="4" max="4" width="13.28515625" customWidth="1"/>
    <col min="5" max="5" width="19.85546875" customWidth="1"/>
    <col min="6" max="6" width="10" bestFit="1" customWidth="1"/>
  </cols>
  <sheetData>
    <row r="1" spans="1:5" x14ac:dyDescent="0.25">
      <c r="A1" s="2"/>
      <c r="B1" s="2"/>
      <c r="C1" s="2"/>
      <c r="D1" s="2"/>
      <c r="E1" s="2" t="s">
        <v>0</v>
      </c>
    </row>
    <row r="2" spans="1:5" x14ac:dyDescent="0.25">
      <c r="A2" s="2"/>
      <c r="B2" s="2"/>
      <c r="C2" s="2"/>
      <c r="D2" s="2"/>
      <c r="E2" s="2" t="s">
        <v>1</v>
      </c>
    </row>
    <row r="3" spans="1:5" x14ac:dyDescent="0.25">
      <c r="A3" s="2"/>
      <c r="B3" s="2"/>
      <c r="C3" s="2"/>
      <c r="D3" s="2"/>
      <c r="E3" s="2" t="s">
        <v>2</v>
      </c>
    </row>
    <row r="4" spans="1:5" x14ac:dyDescent="0.25">
      <c r="A4" s="2"/>
      <c r="B4" s="2"/>
      <c r="C4" s="2"/>
      <c r="D4" s="2"/>
      <c r="E4" s="2" t="s">
        <v>3</v>
      </c>
    </row>
    <row r="5" spans="1:5" x14ac:dyDescent="0.25">
      <c r="A5" s="2"/>
      <c r="B5" s="2"/>
      <c r="C5" s="2"/>
      <c r="D5" s="2"/>
      <c r="E5" s="2" t="s">
        <v>4</v>
      </c>
    </row>
    <row r="6" spans="1:5" x14ac:dyDescent="0.25">
      <c r="A6" s="2"/>
      <c r="B6" s="2"/>
      <c r="C6" s="2"/>
      <c r="D6" s="2"/>
      <c r="E6" s="2" t="s">
        <v>5</v>
      </c>
    </row>
    <row r="7" spans="1:5" x14ac:dyDescent="0.25">
      <c r="A7" s="3"/>
      <c r="B7" s="4"/>
      <c r="C7" s="4"/>
      <c r="D7" s="4"/>
      <c r="E7" s="4"/>
    </row>
    <row r="8" spans="1:5" x14ac:dyDescent="0.25">
      <c r="A8" s="51" t="s">
        <v>26</v>
      </c>
      <c r="B8" s="51"/>
      <c r="C8" s="51"/>
      <c r="D8" s="51"/>
      <c r="E8" s="51"/>
    </row>
    <row r="9" spans="1:5" x14ac:dyDescent="0.25">
      <c r="A9" s="51" t="s">
        <v>27</v>
      </c>
      <c r="B9" s="51"/>
      <c r="C9" s="51"/>
      <c r="D9" s="51"/>
      <c r="E9" s="51"/>
    </row>
    <row r="10" spans="1:5" x14ac:dyDescent="0.25">
      <c r="A10" s="51" t="s">
        <v>28</v>
      </c>
      <c r="B10" s="51"/>
      <c r="C10" s="51"/>
      <c r="D10" s="51"/>
      <c r="E10" s="51"/>
    </row>
    <row r="11" spans="1:5" x14ac:dyDescent="0.25">
      <c r="A11" s="51" t="s">
        <v>53</v>
      </c>
      <c r="B11" s="51"/>
      <c r="C11" s="51"/>
      <c r="D11" s="51"/>
      <c r="E11" s="51"/>
    </row>
    <row r="12" spans="1:5" x14ac:dyDescent="0.25">
      <c r="A12" s="5"/>
      <c r="B12" s="4"/>
      <c r="C12" s="4"/>
      <c r="D12" s="4"/>
      <c r="E12" s="4"/>
    </row>
    <row r="13" spans="1:5" ht="33.75" customHeight="1" x14ac:dyDescent="0.25">
      <c r="A13" s="48" t="s">
        <v>19</v>
      </c>
      <c r="B13" s="48"/>
      <c r="C13" s="48"/>
      <c r="D13" s="48"/>
      <c r="E13" s="48"/>
    </row>
    <row r="14" spans="1:5" ht="15.75" customHeight="1" x14ac:dyDescent="0.25">
      <c r="A14" s="48" t="s">
        <v>6</v>
      </c>
      <c r="B14" s="48"/>
      <c r="C14" s="49" t="s">
        <v>32</v>
      </c>
      <c r="D14" s="49"/>
      <c r="E14" s="49"/>
    </row>
    <row r="15" spans="1:5" ht="25.5" customHeight="1" x14ac:dyDescent="0.25">
      <c r="A15" s="48" t="s">
        <v>7</v>
      </c>
      <c r="B15" s="48"/>
      <c r="C15" s="49" t="s">
        <v>8</v>
      </c>
      <c r="D15" s="49"/>
      <c r="E15" s="49"/>
    </row>
    <row r="16" spans="1:5" x14ac:dyDescent="0.25">
      <c r="A16" s="5"/>
      <c r="B16" s="4"/>
      <c r="C16" s="4"/>
      <c r="D16" s="4"/>
      <c r="E16" s="4"/>
    </row>
    <row r="17" spans="1:6" ht="10.5" customHeight="1" x14ac:dyDescent="0.25">
      <c r="A17" s="5"/>
      <c r="B17" s="4"/>
      <c r="C17" s="4"/>
      <c r="D17" s="4"/>
      <c r="E17" s="4"/>
    </row>
    <row r="18" spans="1:6" x14ac:dyDescent="0.25">
      <c r="A18" s="5"/>
      <c r="B18" s="4"/>
      <c r="C18" s="4"/>
      <c r="D18" s="4"/>
      <c r="E18" s="4"/>
    </row>
    <row r="19" spans="1:6" ht="15.75" customHeight="1" x14ac:dyDescent="0.25">
      <c r="A19" s="50" t="s">
        <v>9</v>
      </c>
      <c r="B19" s="49" t="s">
        <v>10</v>
      </c>
      <c r="C19" s="49"/>
      <c r="D19" s="49"/>
      <c r="E19" s="49" t="s">
        <v>30</v>
      </c>
    </row>
    <row r="20" spans="1:6" ht="25.5" x14ac:dyDescent="0.25">
      <c r="A20" s="50"/>
      <c r="B20" s="49" t="s">
        <v>11</v>
      </c>
      <c r="C20" s="40" t="s">
        <v>12</v>
      </c>
      <c r="D20" s="40" t="s">
        <v>13</v>
      </c>
      <c r="E20" s="49"/>
    </row>
    <row r="21" spans="1:6" x14ac:dyDescent="0.25">
      <c r="A21" s="50"/>
      <c r="B21" s="49"/>
      <c r="C21" s="40" t="s">
        <v>14</v>
      </c>
      <c r="D21" s="40" t="s">
        <v>14</v>
      </c>
      <c r="E21" s="49"/>
    </row>
    <row r="22" spans="1:6" x14ac:dyDescent="0.25">
      <c r="A22" s="40" t="s">
        <v>31</v>
      </c>
      <c r="B22" s="30">
        <v>21.69</v>
      </c>
      <c r="C22" s="31">
        <v>3.0855100000000002</v>
      </c>
      <c r="D22" s="29">
        <f>ROUND(B22*C22*1000,2)</f>
        <v>66924.710000000006</v>
      </c>
      <c r="E22" s="29">
        <v>221367.88</v>
      </c>
    </row>
    <row r="23" spans="1:6" x14ac:dyDescent="0.25">
      <c r="A23" s="40" t="s">
        <v>31</v>
      </c>
      <c r="B23" s="30">
        <v>5.91</v>
      </c>
      <c r="C23" s="31">
        <v>3.0855100000000002</v>
      </c>
      <c r="D23" s="29">
        <f>ROUND(B23*C23*1000,2)</f>
        <v>18235.36</v>
      </c>
      <c r="E23" s="7"/>
    </row>
    <row r="24" spans="1:6" x14ac:dyDescent="0.25">
      <c r="A24" s="40" t="s">
        <v>31</v>
      </c>
      <c r="B24" s="30">
        <f>6.619+0.054</f>
        <v>6.673</v>
      </c>
      <c r="C24" s="31">
        <v>3.1338300000000001</v>
      </c>
      <c r="D24" s="29">
        <f>ROUND(B24*C24*1000,2)</f>
        <v>20912.05</v>
      </c>
      <c r="E24" s="7"/>
    </row>
    <row r="25" spans="1:6" x14ac:dyDescent="0.25">
      <c r="A25" s="40" t="s">
        <v>31</v>
      </c>
      <c r="B25" s="30">
        <v>0.40400000000000003</v>
      </c>
      <c r="C25" s="31">
        <v>3.1338300000000001</v>
      </c>
      <c r="D25" s="29">
        <f>ROUND(B25*C25*1000,2)</f>
        <v>1266.07</v>
      </c>
      <c r="E25" s="7"/>
    </row>
    <row r="26" spans="1:6" x14ac:dyDescent="0.25">
      <c r="A26" s="40" t="s">
        <v>18</v>
      </c>
      <c r="B26" s="30">
        <f>SUM(B22:B25)</f>
        <v>34.677000000000007</v>
      </c>
      <c r="C26" s="31">
        <f>D26/B26/1000</f>
        <v>3.0953712835597078</v>
      </c>
      <c r="D26" s="29">
        <f>SUM(D22:D25)</f>
        <v>107338.19000000002</v>
      </c>
      <c r="E26" s="7">
        <f>SUM(E22:E25)</f>
        <v>221367.88</v>
      </c>
      <c r="F26" s="1"/>
    </row>
    <row r="27" spans="1:6" x14ac:dyDescent="0.25">
      <c r="A27" s="5" t="s">
        <v>15</v>
      </c>
      <c r="B27" s="4"/>
      <c r="C27" s="4"/>
      <c r="D27" s="4"/>
      <c r="E27" s="4"/>
    </row>
    <row r="28" spans="1:6" ht="26.25" customHeight="1" x14ac:dyDescent="0.25">
      <c r="A28" s="46" t="s">
        <v>16</v>
      </c>
      <c r="B28" s="46"/>
      <c r="C28" s="46"/>
      <c r="D28" s="46"/>
      <c r="E28" s="46"/>
    </row>
    <row r="29" spans="1:6" ht="15.75" customHeight="1" x14ac:dyDescent="0.25">
      <c r="A29" s="39"/>
      <c r="B29" s="39"/>
      <c r="C29" s="39"/>
      <c r="D29" s="39"/>
      <c r="E29" s="39"/>
    </row>
    <row r="30" spans="1:6" x14ac:dyDescent="0.25">
      <c r="A30" s="8"/>
      <c r="B30" s="8"/>
      <c r="C30" s="8"/>
      <c r="D30" s="8"/>
      <c r="E30" s="8"/>
    </row>
    <row r="31" spans="1:6" x14ac:dyDescent="0.25">
      <c r="A31" s="9" t="s">
        <v>45</v>
      </c>
      <c r="B31" s="4"/>
      <c r="C31" s="10"/>
      <c r="D31" s="10"/>
      <c r="E31" s="4"/>
    </row>
    <row r="32" spans="1:6" x14ac:dyDescent="0.25">
      <c r="A32" s="9" t="s">
        <v>22</v>
      </c>
      <c r="B32" s="4"/>
      <c r="C32" s="47" t="s">
        <v>23</v>
      </c>
      <c r="D32" s="47"/>
      <c r="E32" s="4"/>
    </row>
    <row r="33" spans="1:5" x14ac:dyDescent="0.25">
      <c r="A33" s="9" t="s">
        <v>17</v>
      </c>
      <c r="B33" s="4"/>
      <c r="C33" s="4"/>
      <c r="D33" s="4"/>
      <c r="E33" s="4"/>
    </row>
    <row r="34" spans="1:5" x14ac:dyDescent="0.25">
      <c r="A34" s="9"/>
      <c r="B34" s="4"/>
      <c r="C34" s="4"/>
      <c r="D34" s="4"/>
      <c r="E34" s="4"/>
    </row>
    <row r="35" spans="1:5" x14ac:dyDescent="0.25">
      <c r="A35" s="9"/>
      <c r="B35" s="4"/>
      <c r="C35" s="4"/>
      <c r="D35" s="4"/>
      <c r="E35" s="4"/>
    </row>
    <row r="36" spans="1:5" x14ac:dyDescent="0.25">
      <c r="A36" s="9" t="s">
        <v>20</v>
      </c>
      <c r="B36" s="4"/>
      <c r="C36" s="4"/>
      <c r="D36" s="4"/>
      <c r="E36" s="4"/>
    </row>
    <row r="37" spans="1:5" x14ac:dyDescent="0.25">
      <c r="A37" s="2"/>
      <c r="B37" s="3" t="s">
        <v>21</v>
      </c>
      <c r="C37" s="10"/>
      <c r="D37" s="10"/>
      <c r="E37" s="4"/>
    </row>
    <row r="38" spans="1:5" x14ac:dyDescent="0.25">
      <c r="A38" s="9" t="s">
        <v>25</v>
      </c>
      <c r="B38" s="4"/>
      <c r="C38" s="47" t="s">
        <v>23</v>
      </c>
      <c r="D38" s="47"/>
      <c r="E38" s="4"/>
    </row>
    <row r="39" spans="1:5" x14ac:dyDescent="0.25">
      <c r="A39" s="9"/>
      <c r="B39" s="4"/>
      <c r="C39" s="4"/>
      <c r="D39" s="4"/>
      <c r="E39" s="4"/>
    </row>
    <row r="40" spans="1:5" x14ac:dyDescent="0.25">
      <c r="A40" s="9" t="s">
        <v>24</v>
      </c>
      <c r="B40" s="4"/>
      <c r="C40" s="9" t="s">
        <v>67</v>
      </c>
      <c r="D40" s="4"/>
      <c r="E40" s="4"/>
    </row>
    <row r="41" spans="1:5" x14ac:dyDescent="0.25">
      <c r="A41" s="9" t="s">
        <v>29</v>
      </c>
      <c r="B41" s="4"/>
      <c r="C41" s="4"/>
      <c r="D41" s="4"/>
      <c r="E41" s="4"/>
    </row>
  </sheetData>
  <mergeCells count="16">
    <mergeCell ref="A14:B14"/>
    <mergeCell ref="C14:E14"/>
    <mergeCell ref="A8:E8"/>
    <mergeCell ref="A9:E9"/>
    <mergeCell ref="A10:E10"/>
    <mergeCell ref="A11:E11"/>
    <mergeCell ref="A13:E13"/>
    <mergeCell ref="A28:E28"/>
    <mergeCell ref="C32:D32"/>
    <mergeCell ref="C38:D38"/>
    <mergeCell ref="A15:B15"/>
    <mergeCell ref="C15:E15"/>
    <mergeCell ref="A19:A21"/>
    <mergeCell ref="B19:D19"/>
    <mergeCell ref="E19:E21"/>
    <mergeCell ref="B20:B21"/>
  </mergeCells>
  <pageMargins left="0.9055118110236221" right="0.51181102362204722" top="0.55118110236220474" bottom="0.55118110236220474" header="0.31496062992125984" footer="0.31496062992125984"/>
  <pageSetup paperSize="9" scale="8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925B-4D46-4CB4-9048-0D7485134D9E}">
  <dimension ref="A1:F70"/>
  <sheetViews>
    <sheetView tabSelected="1" view="pageBreakPreview" zoomScaleNormal="100" zoomScaleSheetLayoutView="100" workbookViewId="0">
      <selection activeCell="E83" sqref="E83"/>
    </sheetView>
  </sheetViews>
  <sheetFormatPr defaultRowHeight="15" x14ac:dyDescent="0.25"/>
  <cols>
    <col min="1" max="1" width="38.85546875" customWidth="1"/>
    <col min="2" max="2" width="22.28515625" customWidth="1"/>
    <col min="3" max="3" width="15.85546875" customWidth="1"/>
    <col min="4" max="4" width="17.7109375" customWidth="1"/>
    <col min="5" max="5" width="19.85546875" customWidth="1"/>
    <col min="6" max="6" width="10" bestFit="1" customWidth="1"/>
  </cols>
  <sheetData>
    <row r="1" spans="1:5" x14ac:dyDescent="0.25">
      <c r="A1" s="2"/>
      <c r="B1" s="2"/>
      <c r="C1" s="2"/>
      <c r="D1" s="2"/>
      <c r="E1" s="2" t="s">
        <v>0</v>
      </c>
    </row>
    <row r="2" spans="1:5" x14ac:dyDescent="0.25">
      <c r="A2" s="2"/>
      <c r="B2" s="2"/>
      <c r="C2" s="2"/>
      <c r="D2" s="2"/>
      <c r="E2" s="2" t="s">
        <v>1</v>
      </c>
    </row>
    <row r="3" spans="1:5" x14ac:dyDescent="0.25">
      <c r="A3" s="2"/>
      <c r="B3" s="2"/>
      <c r="C3" s="2"/>
      <c r="D3" s="2"/>
      <c r="E3" s="2" t="s">
        <v>2</v>
      </c>
    </row>
    <row r="4" spans="1:5" x14ac:dyDescent="0.25">
      <c r="A4" s="2"/>
      <c r="B4" s="2"/>
      <c r="C4" s="2"/>
      <c r="D4" s="2"/>
      <c r="E4" s="2" t="s">
        <v>3</v>
      </c>
    </row>
    <row r="5" spans="1:5" x14ac:dyDescent="0.25">
      <c r="A5" s="2"/>
      <c r="B5" s="2"/>
      <c r="C5" s="2"/>
      <c r="D5" s="2"/>
      <c r="E5" s="2" t="s">
        <v>4</v>
      </c>
    </row>
    <row r="6" spans="1:5" x14ac:dyDescent="0.25">
      <c r="A6" s="2"/>
      <c r="B6" s="2"/>
      <c r="C6" s="2"/>
      <c r="D6" s="2"/>
      <c r="E6" s="2" t="s">
        <v>5</v>
      </c>
    </row>
    <row r="7" spans="1:5" ht="9.75" customHeight="1" x14ac:dyDescent="0.25">
      <c r="A7" s="3"/>
      <c r="B7" s="4"/>
      <c r="C7" s="4"/>
      <c r="D7" s="4"/>
      <c r="E7" s="4"/>
    </row>
    <row r="8" spans="1:5" x14ac:dyDescent="0.25">
      <c r="A8" s="51" t="s">
        <v>26</v>
      </c>
      <c r="B8" s="51"/>
      <c r="C8" s="51"/>
      <c r="D8" s="51"/>
      <c r="E8" s="51"/>
    </row>
    <row r="9" spans="1:5" x14ac:dyDescent="0.25">
      <c r="A9" s="51" t="s">
        <v>27</v>
      </c>
      <c r="B9" s="51"/>
      <c r="C9" s="51"/>
      <c r="D9" s="51"/>
      <c r="E9" s="51"/>
    </row>
    <row r="10" spans="1:5" x14ac:dyDescent="0.25">
      <c r="A10" s="51" t="s">
        <v>28</v>
      </c>
      <c r="B10" s="51"/>
      <c r="C10" s="51"/>
      <c r="D10" s="51"/>
      <c r="E10" s="51"/>
    </row>
    <row r="11" spans="1:5" x14ac:dyDescent="0.25">
      <c r="A11" s="51" t="s">
        <v>54</v>
      </c>
      <c r="B11" s="51"/>
      <c r="C11" s="51"/>
      <c r="D11" s="51"/>
      <c r="E11" s="51"/>
    </row>
    <row r="12" spans="1:5" ht="6" customHeight="1" x14ac:dyDescent="0.25">
      <c r="A12" s="5"/>
      <c r="B12" s="4"/>
      <c r="C12" s="4"/>
      <c r="D12" s="4"/>
      <c r="E12" s="4"/>
    </row>
    <row r="13" spans="1:5" ht="33.75" customHeight="1" x14ac:dyDescent="0.25">
      <c r="A13" s="48" t="s">
        <v>19</v>
      </c>
      <c r="B13" s="48"/>
      <c r="C13" s="48"/>
      <c r="D13" s="48"/>
      <c r="E13" s="48"/>
    </row>
    <row r="14" spans="1:5" ht="15.75" customHeight="1" x14ac:dyDescent="0.25">
      <c r="A14" s="48" t="s">
        <v>6</v>
      </c>
      <c r="B14" s="48"/>
      <c r="C14" s="49" t="s">
        <v>32</v>
      </c>
      <c r="D14" s="49"/>
      <c r="E14" s="49"/>
    </row>
    <row r="15" spans="1:5" ht="25.5" customHeight="1" x14ac:dyDescent="0.25">
      <c r="A15" s="48" t="s">
        <v>7</v>
      </c>
      <c r="B15" s="48"/>
      <c r="C15" s="49" t="s">
        <v>8</v>
      </c>
      <c r="D15" s="49"/>
      <c r="E15" s="49"/>
    </row>
    <row r="16" spans="1:5" x14ac:dyDescent="0.25">
      <c r="A16" s="5"/>
      <c r="B16" s="4"/>
      <c r="C16" s="4"/>
      <c r="D16" s="4"/>
      <c r="E16" s="4"/>
    </row>
    <row r="17" spans="1:6" ht="15.75" customHeight="1" x14ac:dyDescent="0.25">
      <c r="A17" s="50" t="s">
        <v>9</v>
      </c>
      <c r="B17" s="49" t="s">
        <v>10</v>
      </c>
      <c r="C17" s="49"/>
      <c r="D17" s="49"/>
      <c r="E17" s="49" t="s">
        <v>30</v>
      </c>
    </row>
    <row r="18" spans="1:6" ht="15.75" customHeight="1" x14ac:dyDescent="0.25">
      <c r="A18" s="50"/>
      <c r="B18" s="49" t="s">
        <v>11</v>
      </c>
      <c r="C18" s="41" t="s">
        <v>12</v>
      </c>
      <c r="D18" s="41" t="s">
        <v>13</v>
      </c>
      <c r="E18" s="49"/>
    </row>
    <row r="19" spans="1:6" x14ac:dyDescent="0.25">
      <c r="A19" s="50"/>
      <c r="B19" s="49"/>
      <c r="C19" s="41" t="s">
        <v>14</v>
      </c>
      <c r="D19" s="41" t="s">
        <v>14</v>
      </c>
      <c r="E19" s="49"/>
    </row>
    <row r="20" spans="1:6" x14ac:dyDescent="0.25">
      <c r="A20" s="41" t="s">
        <v>31</v>
      </c>
      <c r="B20" s="30">
        <f>'Ф5 01.2020'!B22</f>
        <v>23.308</v>
      </c>
      <c r="C20" s="44">
        <f>'Ф5 01.2020'!C22</f>
        <v>3.20208</v>
      </c>
      <c r="D20" s="29">
        <f>ROUND(B20*C20*1000,2)</f>
        <v>74634.080000000002</v>
      </c>
      <c r="E20" s="29"/>
      <c r="F20" t="s">
        <v>55</v>
      </c>
    </row>
    <row r="21" spans="1:6" x14ac:dyDescent="0.25">
      <c r="A21" s="41" t="s">
        <v>31</v>
      </c>
      <c r="B21" s="30">
        <f>'Ф5 02.2020'!B22</f>
        <v>20.957000000000001</v>
      </c>
      <c r="C21" s="44">
        <f>'Ф5 02.2020'!C22</f>
        <v>3.37323</v>
      </c>
      <c r="D21" s="29">
        <f>ROUND(B21*C21*1000,2)</f>
        <v>70692.78</v>
      </c>
      <c r="E21" s="7">
        <f>'Ф5 02.2020'!E22</f>
        <v>70851.41</v>
      </c>
      <c r="F21" t="s">
        <v>56</v>
      </c>
    </row>
    <row r="22" spans="1:6" x14ac:dyDescent="0.25">
      <c r="A22" s="41" t="s">
        <v>31</v>
      </c>
      <c r="B22" s="30">
        <f>'Ф5 03.2020 '!B24</f>
        <v>21.628</v>
      </c>
      <c r="C22" s="44">
        <f>'Ф5 03.2020 '!C22</f>
        <v>3.1040199999999998</v>
      </c>
      <c r="D22" s="29">
        <f>ROUND(B22*C22*1000,2)</f>
        <v>67133.740000000005</v>
      </c>
      <c r="E22" s="7">
        <f>'Ф5 03.2020 '!E22</f>
        <v>74634.070000000007</v>
      </c>
      <c r="F22" t="s">
        <v>57</v>
      </c>
    </row>
    <row r="23" spans="1:6" hidden="1" x14ac:dyDescent="0.25">
      <c r="A23" s="41" t="s">
        <v>31</v>
      </c>
      <c r="B23" s="30">
        <f>'Ф5 03.2020 '!B23</f>
        <v>0.40300000000000002</v>
      </c>
      <c r="C23" s="44">
        <f>'Ф5 03.2020 '!C23</f>
        <v>3.1040199999999998</v>
      </c>
      <c r="D23" s="29">
        <f>ROUND(B23*C23*1000,2)</f>
        <v>1250.92</v>
      </c>
      <c r="E23" s="7"/>
      <c r="F23" t="s">
        <v>57</v>
      </c>
    </row>
    <row r="24" spans="1:6" x14ac:dyDescent="0.25">
      <c r="A24" s="43" t="s">
        <v>31</v>
      </c>
      <c r="B24" s="30">
        <f>'Ф5 04.2020'!B27</f>
        <v>18.268000000000001</v>
      </c>
      <c r="C24" s="44">
        <f>'Ф5 04.2020'!C22</f>
        <v>3.1727300000000001</v>
      </c>
      <c r="D24" s="29">
        <f>ROUND(B24*C24*1000,2)</f>
        <v>57959.43</v>
      </c>
      <c r="E24" s="7">
        <f>'Ф5 04.2020'!E22</f>
        <v>70692.78</v>
      </c>
      <c r="F24" t="s">
        <v>58</v>
      </c>
    </row>
    <row r="25" spans="1:6" hidden="1" x14ac:dyDescent="0.25">
      <c r="A25" s="43" t="s">
        <v>31</v>
      </c>
      <c r="B25" s="30">
        <f>'Ф5 04.2020'!B23</f>
        <v>0.33500000000000002</v>
      </c>
      <c r="C25" s="44">
        <f>'Ф5 04.2020'!C23</f>
        <v>3.1727300000000001</v>
      </c>
      <c r="D25" s="29">
        <f t="shared" ref="D25:D55" si="0">ROUND(B25*C25*1000,2)</f>
        <v>1062.8599999999999</v>
      </c>
      <c r="E25" s="7"/>
      <c r="F25" t="s">
        <v>58</v>
      </c>
    </row>
    <row r="26" spans="1:6" hidden="1" x14ac:dyDescent="0.25">
      <c r="A26" s="43" t="s">
        <v>31</v>
      </c>
      <c r="B26" s="30">
        <f>'Ф5 04.2020'!B24</f>
        <v>4.3140000000000001</v>
      </c>
      <c r="C26" s="44">
        <f>'Ф5 04.2020'!C24</f>
        <v>3.1727300000000001</v>
      </c>
      <c r="D26" s="29">
        <f t="shared" si="0"/>
        <v>13687.16</v>
      </c>
      <c r="E26" s="7"/>
      <c r="F26" t="s">
        <v>58</v>
      </c>
    </row>
    <row r="27" spans="1:6" hidden="1" x14ac:dyDescent="0.25">
      <c r="A27" s="43" t="s">
        <v>31</v>
      </c>
      <c r="B27" s="30">
        <f>'Ф5 04.2020'!B25</f>
        <v>0.40400000000000003</v>
      </c>
      <c r="C27" s="44">
        <f>'Ф5 04.2020'!C25</f>
        <v>3.1727300000000001</v>
      </c>
      <c r="D27" s="29">
        <f t="shared" si="0"/>
        <v>1281.78</v>
      </c>
      <c r="E27" s="7"/>
      <c r="F27" t="s">
        <v>58</v>
      </c>
    </row>
    <row r="28" spans="1:6" hidden="1" x14ac:dyDescent="0.25">
      <c r="A28" s="43" t="s">
        <v>31</v>
      </c>
      <c r="B28" s="30">
        <f>'Ф5 04.2020'!B26</f>
        <v>2.4369999999999998</v>
      </c>
      <c r="C28" s="44">
        <f>'Ф5 04.2020'!C26</f>
        <v>3.1727300000000001</v>
      </c>
      <c r="D28" s="29">
        <f t="shared" si="0"/>
        <v>7731.94</v>
      </c>
      <c r="E28" s="7"/>
      <c r="F28" t="s">
        <v>58</v>
      </c>
    </row>
    <row r="29" spans="1:6" x14ac:dyDescent="0.25">
      <c r="A29" s="43" t="s">
        <v>31</v>
      </c>
      <c r="B29" s="30">
        <f>'Ф5 05.2020'!B25</f>
        <v>20.690999999999999</v>
      </c>
      <c r="C29" s="44">
        <f>'Ф5 05.2020'!C22</f>
        <v>2.9785900000000001</v>
      </c>
      <c r="D29" s="29">
        <f t="shared" si="0"/>
        <v>61630.01</v>
      </c>
      <c r="E29" s="7">
        <f>'Ф5 05.2020'!E22</f>
        <v>65882.820000000007</v>
      </c>
      <c r="F29" t="s">
        <v>59</v>
      </c>
    </row>
    <row r="30" spans="1:6" hidden="1" x14ac:dyDescent="0.25">
      <c r="A30" s="43" t="s">
        <v>31</v>
      </c>
      <c r="B30" s="30">
        <f>'Ф5 05.2020'!B23</f>
        <v>6.5620000000000003</v>
      </c>
      <c r="C30" s="44">
        <f>'Ф5 05.2020'!C23</f>
        <v>2.9785900000000001</v>
      </c>
      <c r="D30" s="29">
        <f t="shared" si="0"/>
        <v>19545.509999999998</v>
      </c>
      <c r="E30" s="7"/>
      <c r="F30" t="s">
        <v>59</v>
      </c>
    </row>
    <row r="31" spans="1:6" hidden="1" x14ac:dyDescent="0.25">
      <c r="A31" s="43" t="s">
        <v>31</v>
      </c>
      <c r="B31" s="30">
        <f>'Ф5 05.2020'!B24</f>
        <v>0.40300000000000002</v>
      </c>
      <c r="C31" s="44">
        <f>'Ф5 05.2020'!C24</f>
        <v>2.9785900000000001</v>
      </c>
      <c r="D31" s="29">
        <f t="shared" si="0"/>
        <v>1200.3699999999999</v>
      </c>
      <c r="E31" s="7"/>
      <c r="F31" t="s">
        <v>59</v>
      </c>
    </row>
    <row r="32" spans="1:6" x14ac:dyDescent="0.25">
      <c r="A32" s="43" t="s">
        <v>31</v>
      </c>
      <c r="B32" s="30">
        <f>'Ф5 06.2020'!B25</f>
        <v>16.734999999999999</v>
      </c>
      <c r="C32" s="44">
        <f>'Ф5 06.2020'!C22</f>
        <v>3.18635</v>
      </c>
      <c r="D32" s="29">
        <f>ROUND(B32*C32*1000,2)+0.01</f>
        <v>53323.58</v>
      </c>
      <c r="E32" s="7">
        <f>'Ф5 06.2020'!E22</f>
        <v>89829.83</v>
      </c>
      <c r="F32" t="s">
        <v>60</v>
      </c>
    </row>
    <row r="33" spans="1:6" hidden="1" x14ac:dyDescent="0.25">
      <c r="A33" s="43" t="s">
        <v>31</v>
      </c>
      <c r="B33" s="30">
        <f>'Ф5 06.2020'!B23</f>
        <v>8.6999999999999994E-2</v>
      </c>
      <c r="C33" s="44">
        <f>'Ф5 06.2020'!C23</f>
        <v>3.18635</v>
      </c>
      <c r="D33" s="29">
        <f>'Ф5 06.2020'!D23</f>
        <v>277.22000000000003</v>
      </c>
      <c r="E33" s="7"/>
      <c r="F33" t="s">
        <v>60</v>
      </c>
    </row>
    <row r="34" spans="1:6" hidden="1" x14ac:dyDescent="0.25">
      <c r="A34" s="43" t="s">
        <v>31</v>
      </c>
      <c r="B34" s="30">
        <f>'Ф5 06.2020'!B24</f>
        <v>0.40400000000000003</v>
      </c>
      <c r="C34" s="44">
        <f>'Ф5 06.2020'!C24</f>
        <v>3.18635</v>
      </c>
      <c r="D34" s="29">
        <f t="shared" si="0"/>
        <v>1287.29</v>
      </c>
      <c r="E34" s="7"/>
      <c r="F34" t="s">
        <v>60</v>
      </c>
    </row>
    <row r="35" spans="1:6" x14ac:dyDescent="0.25">
      <c r="A35" s="43" t="s">
        <v>31</v>
      </c>
      <c r="B35" s="30">
        <f>'Ф5 07.2020'!B25</f>
        <v>31.917000000000002</v>
      </c>
      <c r="C35" s="44">
        <f>'Ф5 07.2020'!C22</f>
        <v>3.38246</v>
      </c>
      <c r="D35" s="29">
        <f t="shared" si="0"/>
        <v>107957.98</v>
      </c>
      <c r="E35" s="7">
        <f>'Ф5 07.2020'!E22</f>
        <v>0</v>
      </c>
      <c r="F35" t="s">
        <v>61</v>
      </c>
    </row>
    <row r="36" spans="1:6" hidden="1" x14ac:dyDescent="0.25">
      <c r="A36" s="43" t="s">
        <v>31</v>
      </c>
      <c r="B36" s="30">
        <f>'Ф5 07.2020'!B23</f>
        <v>12.535</v>
      </c>
      <c r="C36" s="44">
        <f>'Ф5 07.2020'!C23</f>
        <v>3.38246</v>
      </c>
      <c r="D36" s="29">
        <f t="shared" si="0"/>
        <v>42399.14</v>
      </c>
      <c r="E36" s="7"/>
      <c r="F36" t="s">
        <v>61</v>
      </c>
    </row>
    <row r="37" spans="1:6" hidden="1" x14ac:dyDescent="0.25">
      <c r="A37" s="43" t="s">
        <v>31</v>
      </c>
      <c r="B37" s="30">
        <f>'Ф5 07.2020'!B24</f>
        <v>0.40400000000000003</v>
      </c>
      <c r="C37" s="44">
        <f>'Ф5 07.2020'!C24</f>
        <v>3.38246</v>
      </c>
      <c r="D37" s="29">
        <f t="shared" si="0"/>
        <v>1366.51</v>
      </c>
      <c r="E37" s="7"/>
      <c r="F37" t="s">
        <v>61</v>
      </c>
    </row>
    <row r="38" spans="1:6" x14ac:dyDescent="0.25">
      <c r="A38" s="43" t="s">
        <v>31</v>
      </c>
      <c r="B38" s="30">
        <f>'Ф5 08.2020'!B25</f>
        <v>21.903000000000002</v>
      </c>
      <c r="C38" s="44">
        <f>'Ф5 08.2020'!C22</f>
        <v>3.37418</v>
      </c>
      <c r="D38" s="29">
        <f t="shared" si="0"/>
        <v>73904.66</v>
      </c>
      <c r="E38" s="7">
        <f>'Ф5 08.2020'!E25</f>
        <v>79538.290000000008</v>
      </c>
      <c r="F38" t="s">
        <v>62</v>
      </c>
    </row>
    <row r="39" spans="1:6" hidden="1" x14ac:dyDescent="0.25">
      <c r="A39" s="43" t="s">
        <v>31</v>
      </c>
      <c r="B39" s="30">
        <f>'Ф5 08.2020'!B23</f>
        <v>1.016</v>
      </c>
      <c r="C39" s="44">
        <f>'Ф5 08.2020'!C23</f>
        <v>3.37418</v>
      </c>
      <c r="D39" s="29">
        <f t="shared" si="0"/>
        <v>3428.17</v>
      </c>
      <c r="E39" s="7"/>
      <c r="F39" t="s">
        <v>62</v>
      </c>
    </row>
    <row r="40" spans="1:6" hidden="1" x14ac:dyDescent="0.25">
      <c r="A40" s="43" t="s">
        <v>31</v>
      </c>
      <c r="B40" s="30">
        <f>'Ф5 08.2020'!B24</f>
        <v>0.40400000000000003</v>
      </c>
      <c r="C40" s="44">
        <f>'Ф5 08.2020'!C24</f>
        <v>3.37418</v>
      </c>
      <c r="D40" s="29">
        <f t="shared" si="0"/>
        <v>1363.17</v>
      </c>
      <c r="E40" s="7"/>
      <c r="F40" t="s">
        <v>62</v>
      </c>
    </row>
    <row r="41" spans="1:6" x14ac:dyDescent="0.25">
      <c r="A41" s="43" t="s">
        <v>31</v>
      </c>
      <c r="B41" s="30">
        <f>'Ф5 09.2020'!B26</f>
        <v>21.938000000000002</v>
      </c>
      <c r="C41" s="44">
        <f>'Ф5 09.2020'!C22</f>
        <v>3.4777200000000001</v>
      </c>
      <c r="D41" s="29">
        <f t="shared" si="0"/>
        <v>76294.22</v>
      </c>
      <c r="E41" s="7">
        <f>'Ф5 09.2020'!E26</f>
        <v>179416.88</v>
      </c>
      <c r="F41" t="s">
        <v>63</v>
      </c>
    </row>
    <row r="42" spans="1:6" hidden="1" x14ac:dyDescent="0.25">
      <c r="A42" s="43" t="s">
        <v>31</v>
      </c>
      <c r="B42" s="30">
        <f>'Ф5 09.2020'!B23</f>
        <v>1.7450000000000001</v>
      </c>
      <c r="C42" s="44">
        <f>'Ф5 09.2020'!C23</f>
        <v>3.4777200000000001</v>
      </c>
      <c r="D42" s="29">
        <f t="shared" si="0"/>
        <v>6068.62</v>
      </c>
      <c r="E42" s="7"/>
      <c r="F42" t="s">
        <v>63</v>
      </c>
    </row>
    <row r="43" spans="1:6" hidden="1" x14ac:dyDescent="0.25">
      <c r="A43" s="43" t="s">
        <v>31</v>
      </c>
      <c r="B43" s="30">
        <f>'Ф5 09.2020'!B24</f>
        <v>0.40400000000000003</v>
      </c>
      <c r="C43" s="44">
        <f>'Ф5 09.2020'!C24</f>
        <v>3.4777200000000001</v>
      </c>
      <c r="D43" s="29">
        <f t="shared" si="0"/>
        <v>1405</v>
      </c>
      <c r="E43" s="7"/>
      <c r="F43" t="s">
        <v>63</v>
      </c>
    </row>
    <row r="44" spans="1:6" x14ac:dyDescent="0.25">
      <c r="A44" s="43" t="s">
        <v>31</v>
      </c>
      <c r="B44" s="30">
        <f>'Ф5 10.2020'!B26</f>
        <v>35.703000000000003</v>
      </c>
      <c r="C44" s="44">
        <f>'Ф5 10.2020'!C26</f>
        <v>3.2606741730386797</v>
      </c>
      <c r="D44" s="29">
        <f>'Ф5 10.2020'!D26</f>
        <v>116415.84999999999</v>
      </c>
      <c r="E44" s="7">
        <f>'Ф5 10.2020'!E26</f>
        <v>0</v>
      </c>
      <c r="F44" t="s">
        <v>64</v>
      </c>
    </row>
    <row r="45" spans="1:6" hidden="1" x14ac:dyDescent="0.25">
      <c r="A45" s="43" t="s">
        <v>31</v>
      </c>
      <c r="B45" s="30">
        <f>'Ф5 10.2020'!B23</f>
        <v>9.8989999999999991</v>
      </c>
      <c r="C45" s="44">
        <f>'Ф5 10.2020'!C23</f>
        <v>3.2950499999999998</v>
      </c>
      <c r="D45" s="29">
        <f t="shared" si="0"/>
        <v>32617.7</v>
      </c>
      <c r="E45" s="7"/>
      <c r="F45" t="s">
        <v>64</v>
      </c>
    </row>
    <row r="46" spans="1:6" hidden="1" x14ac:dyDescent="0.25">
      <c r="A46" s="43" t="s">
        <v>31</v>
      </c>
      <c r="B46" s="30">
        <f>'Ф5 10.2020'!B24</f>
        <v>13</v>
      </c>
      <c r="C46" s="44">
        <f>'Ф5 10.2020'!C24</f>
        <v>3.2467299999999999</v>
      </c>
      <c r="D46" s="29">
        <f t="shared" si="0"/>
        <v>42207.49</v>
      </c>
      <c r="E46" s="7"/>
      <c r="F46" t="s">
        <v>64</v>
      </c>
    </row>
    <row r="47" spans="1:6" hidden="1" x14ac:dyDescent="0.25">
      <c r="A47" s="43" t="s">
        <v>31</v>
      </c>
      <c r="B47" s="30">
        <f>'Ф5 10.2020'!B25</f>
        <v>0.40400000000000003</v>
      </c>
      <c r="C47" s="44">
        <f>'Ф5 10.2020'!C25</f>
        <v>3.2950499999999998</v>
      </c>
      <c r="D47" s="29">
        <f t="shared" si="0"/>
        <v>1331.2</v>
      </c>
      <c r="E47" s="7"/>
      <c r="F47" t="s">
        <v>64</v>
      </c>
    </row>
    <row r="48" spans="1:6" x14ac:dyDescent="0.25">
      <c r="A48" s="43" t="s">
        <v>31</v>
      </c>
      <c r="B48" s="30">
        <f>'Ф5 11.2020'!B26</f>
        <v>30.198999999999998</v>
      </c>
      <c r="C48" s="44">
        <f>'Ф5 11.2020'!C26</f>
        <v>3.2278688036027683</v>
      </c>
      <c r="D48" s="29">
        <f>'Ф5 11.2020'!D26</f>
        <v>97478.409999999989</v>
      </c>
      <c r="E48" s="7">
        <f>'Ф5 11.2020'!E26</f>
        <v>76294.23</v>
      </c>
      <c r="F48" t="s">
        <v>65</v>
      </c>
    </row>
    <row r="49" spans="1:6" hidden="1" x14ac:dyDescent="0.25">
      <c r="A49" s="43" t="s">
        <v>31</v>
      </c>
      <c r="B49" s="30">
        <f>'Ф5 11.2020'!B23</f>
        <v>4.0949999999999998</v>
      </c>
      <c r="C49" s="44">
        <f>'Ф5 11.2020'!C23</f>
        <v>3.2201900000000001</v>
      </c>
      <c r="D49" s="29">
        <f t="shared" si="0"/>
        <v>13186.68</v>
      </c>
      <c r="E49" s="7"/>
      <c r="F49" t="s">
        <v>65</v>
      </c>
    </row>
    <row r="50" spans="1:6" hidden="1" x14ac:dyDescent="0.25">
      <c r="A50" s="43" t="s">
        <v>31</v>
      </c>
      <c r="B50" s="30">
        <f>'Ф5 11.2020'!B24</f>
        <v>4.3949999999999996</v>
      </c>
      <c r="C50" s="44">
        <f>'Ф5 11.2020'!C24</f>
        <v>3.26851</v>
      </c>
      <c r="D50" s="29">
        <f t="shared" si="0"/>
        <v>14365.1</v>
      </c>
      <c r="E50" s="7"/>
      <c r="F50" t="s">
        <v>65</v>
      </c>
    </row>
    <row r="51" spans="1:6" hidden="1" x14ac:dyDescent="0.25">
      <c r="A51" s="43" t="s">
        <v>31</v>
      </c>
      <c r="B51" s="30">
        <f>'Ф5 11.2020'!B25</f>
        <v>0.40400000000000003</v>
      </c>
      <c r="C51" s="44">
        <f>'Ф5 11.2020'!C25</f>
        <v>3.26851</v>
      </c>
      <c r="D51" s="29">
        <f t="shared" si="0"/>
        <v>1320.48</v>
      </c>
      <c r="E51" s="7"/>
      <c r="F51" t="s">
        <v>65</v>
      </c>
    </row>
    <row r="52" spans="1:6" x14ac:dyDescent="0.25">
      <c r="A52" s="43" t="s">
        <v>31</v>
      </c>
      <c r="B52" s="30">
        <f>'Ф5 12.2020'!B26</f>
        <v>34.677000000000007</v>
      </c>
      <c r="C52" s="45">
        <f>'Ф5 12.2020'!C26</f>
        <v>3.0953712835597078</v>
      </c>
      <c r="D52" s="29">
        <f>'Ф5 12.2020'!D26</f>
        <v>107338.19000000002</v>
      </c>
      <c r="E52" s="7">
        <f>'Ф5 12.2020'!E26</f>
        <v>221367.88</v>
      </c>
      <c r="F52" t="s">
        <v>66</v>
      </c>
    </row>
    <row r="53" spans="1:6" hidden="1" x14ac:dyDescent="0.25">
      <c r="A53" s="43" t="s">
        <v>31</v>
      </c>
      <c r="B53" s="30">
        <f>'Ф5 12.2020'!B23</f>
        <v>5.91</v>
      </c>
      <c r="C53" s="44">
        <f>'Ф5 12.2020'!C23</f>
        <v>3.0855100000000002</v>
      </c>
      <c r="D53" s="29">
        <f t="shared" si="0"/>
        <v>18235.36</v>
      </c>
      <c r="E53" s="7"/>
      <c r="F53" t="s">
        <v>66</v>
      </c>
    </row>
    <row r="54" spans="1:6" hidden="1" x14ac:dyDescent="0.25">
      <c r="A54" s="43" t="s">
        <v>31</v>
      </c>
      <c r="B54" s="30">
        <f>'Ф5 12.2020'!B24</f>
        <v>6.673</v>
      </c>
      <c r="C54" s="44">
        <f>'Ф5 12.2020'!C24</f>
        <v>3.1338300000000001</v>
      </c>
      <c r="D54" s="29">
        <f t="shared" si="0"/>
        <v>20912.05</v>
      </c>
      <c r="E54" s="7"/>
      <c r="F54" t="s">
        <v>66</v>
      </c>
    </row>
    <row r="55" spans="1:6" hidden="1" x14ac:dyDescent="0.25">
      <c r="A55" s="43" t="s">
        <v>31</v>
      </c>
      <c r="B55" s="30">
        <f>'Ф5 12.2020'!B25</f>
        <v>0.40400000000000003</v>
      </c>
      <c r="C55" s="44">
        <f>'Ф5 12.2020'!C25</f>
        <v>3.1338300000000001</v>
      </c>
      <c r="D55" s="29">
        <f t="shared" si="0"/>
        <v>1266.07</v>
      </c>
      <c r="E55" s="7"/>
      <c r="F55" t="s">
        <v>66</v>
      </c>
    </row>
    <row r="56" spans="1:6" x14ac:dyDescent="0.25">
      <c r="A56" s="41" t="s">
        <v>18</v>
      </c>
      <c r="B56" s="30">
        <f>SUM(B20:B55)</f>
        <v>374.96500000000003</v>
      </c>
      <c r="C56" s="30"/>
      <c r="D56" s="29">
        <f>SUM(D20:D55)</f>
        <v>1213560.7200000002</v>
      </c>
      <c r="E56" s="7">
        <f>SUM(E20:E55)</f>
        <v>928508.19000000006</v>
      </c>
      <c r="F56" s="1"/>
    </row>
    <row r="57" spans="1:6" x14ac:dyDescent="0.25">
      <c r="A57" s="5" t="s">
        <v>15</v>
      </c>
      <c r="B57" s="4"/>
      <c r="C57" s="4"/>
      <c r="D57" s="4"/>
      <c r="E57" s="4"/>
    </row>
    <row r="58" spans="1:6" ht="26.25" customHeight="1" x14ac:dyDescent="0.25">
      <c r="A58" s="46" t="s">
        <v>16</v>
      </c>
      <c r="B58" s="46"/>
      <c r="C58" s="46"/>
      <c r="D58" s="46"/>
      <c r="E58" s="46"/>
    </row>
    <row r="59" spans="1:6" ht="15.75" customHeight="1" x14ac:dyDescent="0.25">
      <c r="A59" s="42"/>
      <c r="B59" s="42"/>
      <c r="C59" s="42"/>
      <c r="D59" s="42"/>
      <c r="E59" s="42"/>
    </row>
    <row r="60" spans="1:6" ht="8.25" customHeight="1" x14ac:dyDescent="0.25">
      <c r="A60" s="8"/>
      <c r="B60" s="8"/>
      <c r="C60" s="8"/>
      <c r="D60" s="8"/>
      <c r="E60" s="8"/>
    </row>
    <row r="61" spans="1:6" x14ac:dyDescent="0.25">
      <c r="A61" s="9" t="s">
        <v>45</v>
      </c>
      <c r="B61" s="4"/>
      <c r="C61" s="10"/>
      <c r="D61" s="10"/>
      <c r="E61" s="4"/>
    </row>
    <row r="62" spans="1:6" x14ac:dyDescent="0.25">
      <c r="A62" s="9" t="s">
        <v>22</v>
      </c>
      <c r="B62" s="4"/>
      <c r="C62" s="47" t="s">
        <v>23</v>
      </c>
      <c r="D62" s="47"/>
      <c r="E62" s="4"/>
    </row>
    <row r="63" spans="1:6" x14ac:dyDescent="0.25">
      <c r="A63" s="9" t="s">
        <v>17</v>
      </c>
      <c r="B63" s="4"/>
      <c r="C63" s="4"/>
      <c r="D63" s="4"/>
      <c r="E63" s="4"/>
    </row>
    <row r="64" spans="1:6" ht="6.75" customHeight="1" x14ac:dyDescent="0.25">
      <c r="A64" s="9"/>
      <c r="B64" s="4"/>
      <c r="C64" s="4"/>
      <c r="D64" s="4"/>
      <c r="E64" s="4"/>
    </row>
    <row r="65" spans="1:5" x14ac:dyDescent="0.25">
      <c r="A65" s="9" t="s">
        <v>20</v>
      </c>
      <c r="B65" s="4"/>
      <c r="C65" s="4"/>
      <c r="D65" s="4"/>
      <c r="E65" s="4"/>
    </row>
    <row r="66" spans="1:5" x14ac:dyDescent="0.25">
      <c r="A66" s="2"/>
      <c r="B66" s="3"/>
      <c r="C66" s="10"/>
      <c r="D66" s="10"/>
      <c r="E66" s="4"/>
    </row>
    <row r="67" spans="1:5" x14ac:dyDescent="0.25">
      <c r="A67" s="9" t="s">
        <v>25</v>
      </c>
      <c r="B67" s="4"/>
      <c r="C67" s="47" t="s">
        <v>23</v>
      </c>
      <c r="D67" s="47"/>
      <c r="E67" s="4"/>
    </row>
    <row r="68" spans="1:5" ht="9" customHeight="1" x14ac:dyDescent="0.25">
      <c r="A68" s="9"/>
      <c r="B68" s="4"/>
      <c r="C68" s="4"/>
      <c r="D68" s="4"/>
      <c r="E68" s="4"/>
    </row>
    <row r="69" spans="1:5" x14ac:dyDescent="0.25">
      <c r="A69" s="9" t="s">
        <v>24</v>
      </c>
      <c r="B69" s="4"/>
      <c r="C69" s="9" t="s">
        <v>67</v>
      </c>
      <c r="D69" s="4"/>
      <c r="E69" s="4"/>
    </row>
    <row r="70" spans="1:5" x14ac:dyDescent="0.25">
      <c r="A70" s="9" t="s">
        <v>29</v>
      </c>
      <c r="B70" s="4"/>
      <c r="C70" s="4"/>
      <c r="D70" s="4"/>
      <c r="E70" s="4"/>
    </row>
  </sheetData>
  <mergeCells count="16">
    <mergeCell ref="A58:E58"/>
    <mergeCell ref="C62:D62"/>
    <mergeCell ref="C67:D67"/>
    <mergeCell ref="A15:B15"/>
    <mergeCell ref="C15:E15"/>
    <mergeCell ref="A17:A19"/>
    <mergeCell ref="B17:D17"/>
    <mergeCell ref="E17:E19"/>
    <mergeCell ref="B18:B19"/>
    <mergeCell ref="A14:B14"/>
    <mergeCell ref="C14:E14"/>
    <mergeCell ref="A8:E8"/>
    <mergeCell ref="A9:E9"/>
    <mergeCell ref="A10:E10"/>
    <mergeCell ref="A11:E11"/>
    <mergeCell ref="A13:E13"/>
  </mergeCells>
  <phoneticPr fontId="4" type="noConversion"/>
  <pageMargins left="0.9055118110236221" right="0.39370078740157483" top="0.39370078740157483" bottom="0.39370078740157483" header="0.31496062992125984" footer="0.31496062992125984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35DE0-710D-443F-ADC0-FEF7EC180E87}">
  <dimension ref="A1:F39"/>
  <sheetViews>
    <sheetView view="pageBreakPreview" topLeftCell="A5" zoomScaleNormal="100" zoomScaleSheetLayoutView="100" workbookViewId="0">
      <selection activeCell="J81" sqref="J81"/>
    </sheetView>
  </sheetViews>
  <sheetFormatPr defaultRowHeight="15" x14ac:dyDescent="0.25"/>
  <cols>
    <col min="1" max="1" width="35.7109375" customWidth="1"/>
    <col min="2" max="2" width="18.28515625" customWidth="1"/>
    <col min="3" max="3" width="12.140625" customWidth="1"/>
    <col min="4" max="4" width="13.28515625" customWidth="1"/>
    <col min="5" max="5" width="19.85546875" customWidth="1"/>
    <col min="6" max="6" width="10" bestFit="1" customWidth="1"/>
  </cols>
  <sheetData>
    <row r="1" spans="1:5" x14ac:dyDescent="0.25">
      <c r="A1" s="2"/>
      <c r="B1" s="2"/>
      <c r="C1" s="2"/>
      <c r="D1" s="2"/>
      <c r="E1" s="2" t="s">
        <v>0</v>
      </c>
    </row>
    <row r="2" spans="1:5" x14ac:dyDescent="0.25">
      <c r="A2" s="2"/>
      <c r="B2" s="2"/>
      <c r="C2" s="2"/>
      <c r="D2" s="2"/>
      <c r="E2" s="2" t="s">
        <v>1</v>
      </c>
    </row>
    <row r="3" spans="1:5" x14ac:dyDescent="0.25">
      <c r="A3" s="2"/>
      <c r="B3" s="2"/>
      <c r="C3" s="2"/>
      <c r="D3" s="2"/>
      <c r="E3" s="2" t="s">
        <v>2</v>
      </c>
    </row>
    <row r="4" spans="1:5" x14ac:dyDescent="0.25">
      <c r="A4" s="2"/>
      <c r="B4" s="2"/>
      <c r="C4" s="2"/>
      <c r="D4" s="2"/>
      <c r="E4" s="2" t="s">
        <v>3</v>
      </c>
    </row>
    <row r="5" spans="1:5" x14ac:dyDescent="0.25">
      <c r="A5" s="2"/>
      <c r="B5" s="2"/>
      <c r="C5" s="2"/>
      <c r="D5" s="2"/>
      <c r="E5" s="2" t="s">
        <v>4</v>
      </c>
    </row>
    <row r="6" spans="1:5" x14ac:dyDescent="0.25">
      <c r="A6" s="2"/>
      <c r="B6" s="2"/>
      <c r="C6" s="2"/>
      <c r="D6" s="2"/>
      <c r="E6" s="2" t="s">
        <v>5</v>
      </c>
    </row>
    <row r="7" spans="1:5" x14ac:dyDescent="0.25">
      <c r="A7" s="3"/>
      <c r="B7" s="4"/>
      <c r="C7" s="4"/>
      <c r="D7" s="4"/>
      <c r="E7" s="4"/>
    </row>
    <row r="8" spans="1:5" x14ac:dyDescent="0.25">
      <c r="A8" s="51" t="s">
        <v>26</v>
      </c>
      <c r="B8" s="51"/>
      <c r="C8" s="51"/>
      <c r="D8" s="51"/>
      <c r="E8" s="51"/>
    </row>
    <row r="9" spans="1:5" x14ac:dyDescent="0.25">
      <c r="A9" s="51" t="s">
        <v>27</v>
      </c>
      <c r="B9" s="51"/>
      <c r="C9" s="51"/>
      <c r="D9" s="51"/>
      <c r="E9" s="51"/>
    </row>
    <row r="10" spans="1:5" x14ac:dyDescent="0.25">
      <c r="A10" s="51" t="s">
        <v>28</v>
      </c>
      <c r="B10" s="51"/>
      <c r="C10" s="51"/>
      <c r="D10" s="51"/>
      <c r="E10" s="51"/>
    </row>
    <row r="11" spans="1:5" x14ac:dyDescent="0.25">
      <c r="A11" s="51" t="s">
        <v>36</v>
      </c>
      <c r="B11" s="51"/>
      <c r="C11" s="51"/>
      <c r="D11" s="51"/>
      <c r="E11" s="51"/>
    </row>
    <row r="12" spans="1:5" x14ac:dyDescent="0.25">
      <c r="A12" s="5"/>
      <c r="B12" s="4"/>
      <c r="C12" s="4"/>
      <c r="D12" s="4"/>
      <c r="E12" s="4"/>
    </row>
    <row r="13" spans="1:5" ht="33.75" customHeight="1" x14ac:dyDescent="0.25">
      <c r="A13" s="48" t="s">
        <v>19</v>
      </c>
      <c r="B13" s="48"/>
      <c r="C13" s="48"/>
      <c r="D13" s="48"/>
      <c r="E13" s="48"/>
    </row>
    <row r="14" spans="1:5" ht="15.75" customHeight="1" x14ac:dyDescent="0.25">
      <c r="A14" s="48" t="s">
        <v>6</v>
      </c>
      <c r="B14" s="48"/>
      <c r="C14" s="49" t="s">
        <v>32</v>
      </c>
      <c r="D14" s="49"/>
      <c r="E14" s="49"/>
    </row>
    <row r="15" spans="1:5" ht="25.5" customHeight="1" x14ac:dyDescent="0.25">
      <c r="A15" s="48" t="s">
        <v>7</v>
      </c>
      <c r="B15" s="48"/>
      <c r="C15" s="49" t="s">
        <v>8</v>
      </c>
      <c r="D15" s="49"/>
      <c r="E15" s="49"/>
    </row>
    <row r="16" spans="1:5" x14ac:dyDescent="0.25">
      <c r="A16" s="5"/>
      <c r="B16" s="4"/>
      <c r="C16" s="4"/>
      <c r="D16" s="4"/>
      <c r="E16" s="4"/>
    </row>
    <row r="17" spans="1:6" ht="10.5" customHeight="1" x14ac:dyDescent="0.25">
      <c r="A17" s="5"/>
      <c r="B17" s="4"/>
      <c r="C17" s="4"/>
      <c r="D17" s="4"/>
      <c r="E17" s="4"/>
    </row>
    <row r="18" spans="1:6" x14ac:dyDescent="0.25">
      <c r="A18" s="5"/>
      <c r="B18" s="4"/>
      <c r="C18" s="4"/>
      <c r="D18" s="4"/>
      <c r="E18" s="4"/>
    </row>
    <row r="19" spans="1:6" ht="15.75" customHeight="1" x14ac:dyDescent="0.25">
      <c r="A19" s="50" t="s">
        <v>9</v>
      </c>
      <c r="B19" s="49" t="s">
        <v>10</v>
      </c>
      <c r="C19" s="49"/>
      <c r="D19" s="49"/>
      <c r="E19" s="49" t="s">
        <v>30</v>
      </c>
    </row>
    <row r="20" spans="1:6" ht="25.5" x14ac:dyDescent="0.25">
      <c r="A20" s="50"/>
      <c r="B20" s="49" t="s">
        <v>11</v>
      </c>
      <c r="C20" s="15" t="s">
        <v>12</v>
      </c>
      <c r="D20" s="15" t="s">
        <v>13</v>
      </c>
      <c r="E20" s="49"/>
    </row>
    <row r="21" spans="1:6" x14ac:dyDescent="0.25">
      <c r="A21" s="50"/>
      <c r="B21" s="49"/>
      <c r="C21" s="15" t="s">
        <v>14</v>
      </c>
      <c r="D21" s="15" t="s">
        <v>14</v>
      </c>
      <c r="E21" s="49"/>
    </row>
    <row r="22" spans="1:6" x14ac:dyDescent="0.25">
      <c r="A22" s="15" t="s">
        <v>31</v>
      </c>
      <c r="B22" s="11">
        <v>20.957000000000001</v>
      </c>
      <c r="C22" s="6">
        <v>3.37323</v>
      </c>
      <c r="D22" s="7">
        <f>ROUND(B22*C22*1000,2)</f>
        <v>70692.78</v>
      </c>
      <c r="E22" s="7">
        <v>70851.41</v>
      </c>
    </row>
    <row r="23" spans="1:6" x14ac:dyDescent="0.25">
      <c r="A23" s="15"/>
      <c r="B23" s="11"/>
      <c r="C23" s="6"/>
      <c r="D23" s="7"/>
      <c r="E23" s="7"/>
    </row>
    <row r="24" spans="1:6" x14ac:dyDescent="0.25">
      <c r="A24" s="15" t="s">
        <v>18</v>
      </c>
      <c r="B24" s="11">
        <f>SUM(B22:B23)</f>
        <v>20.957000000000001</v>
      </c>
      <c r="C24" s="6"/>
      <c r="D24" s="7">
        <f>SUM(D22:D23)</f>
        <v>70692.78</v>
      </c>
      <c r="E24" s="7">
        <f>SUM(E22:E23)</f>
        <v>70851.41</v>
      </c>
      <c r="F24" s="1"/>
    </row>
    <row r="25" spans="1:6" x14ac:dyDescent="0.25">
      <c r="A25" s="5" t="s">
        <v>15</v>
      </c>
      <c r="B25" s="4"/>
      <c r="C25" s="4"/>
      <c r="D25" s="4"/>
      <c r="E25" s="4"/>
    </row>
    <row r="26" spans="1:6" ht="26.25" customHeight="1" x14ac:dyDescent="0.25">
      <c r="A26" s="46" t="s">
        <v>16</v>
      </c>
      <c r="B26" s="46"/>
      <c r="C26" s="46"/>
      <c r="D26" s="46"/>
      <c r="E26" s="46"/>
    </row>
    <row r="27" spans="1:6" ht="15.75" customHeight="1" x14ac:dyDescent="0.25">
      <c r="A27" s="14"/>
      <c r="B27" s="14"/>
      <c r="C27" s="14"/>
      <c r="D27" s="14"/>
      <c r="E27" s="14"/>
    </row>
    <row r="28" spans="1:6" x14ac:dyDescent="0.25">
      <c r="A28" s="8"/>
      <c r="B28" s="8"/>
      <c r="C28" s="8"/>
      <c r="D28" s="8"/>
      <c r="E28" s="8"/>
    </row>
    <row r="29" spans="1:6" x14ac:dyDescent="0.25">
      <c r="A29" s="9" t="s">
        <v>33</v>
      </c>
      <c r="B29" s="4"/>
      <c r="C29" s="10"/>
      <c r="D29" s="10"/>
      <c r="E29" s="4"/>
    </row>
    <row r="30" spans="1:6" x14ac:dyDescent="0.25">
      <c r="A30" s="9" t="s">
        <v>22</v>
      </c>
      <c r="B30" s="4"/>
      <c r="C30" s="47" t="s">
        <v>23</v>
      </c>
      <c r="D30" s="47"/>
      <c r="E30" s="4"/>
    </row>
    <row r="31" spans="1:6" x14ac:dyDescent="0.25">
      <c r="A31" s="9" t="s">
        <v>17</v>
      </c>
      <c r="B31" s="4"/>
      <c r="C31" s="4"/>
      <c r="D31" s="4"/>
      <c r="E31" s="4"/>
    </row>
    <row r="32" spans="1:6" x14ac:dyDescent="0.25">
      <c r="A32" s="9"/>
      <c r="B32" s="4"/>
      <c r="C32" s="4"/>
      <c r="D32" s="4"/>
      <c r="E32" s="4"/>
    </row>
    <row r="33" spans="1:5" x14ac:dyDescent="0.25">
      <c r="A33" s="9"/>
      <c r="B33" s="4"/>
      <c r="C33" s="4"/>
      <c r="D33" s="4"/>
      <c r="E33" s="4"/>
    </row>
    <row r="34" spans="1:5" x14ac:dyDescent="0.25">
      <c r="A34" s="9" t="s">
        <v>20</v>
      </c>
      <c r="B34" s="4"/>
      <c r="C34" s="4"/>
      <c r="D34" s="4"/>
      <c r="E34" s="4"/>
    </row>
    <row r="35" spans="1:5" x14ac:dyDescent="0.25">
      <c r="A35" s="2"/>
      <c r="B35" s="3" t="s">
        <v>21</v>
      </c>
      <c r="C35" s="10"/>
      <c r="D35" s="10"/>
      <c r="E35" s="4"/>
    </row>
    <row r="36" spans="1:5" x14ac:dyDescent="0.25">
      <c r="A36" s="9" t="s">
        <v>25</v>
      </c>
      <c r="B36" s="4"/>
      <c r="C36" s="47" t="s">
        <v>23</v>
      </c>
      <c r="D36" s="47"/>
      <c r="E36" s="4"/>
    </row>
    <row r="37" spans="1:5" x14ac:dyDescent="0.25">
      <c r="A37" s="9"/>
      <c r="B37" s="4"/>
      <c r="C37" s="4"/>
      <c r="D37" s="4"/>
      <c r="E37" s="4"/>
    </row>
    <row r="38" spans="1:5" x14ac:dyDescent="0.25">
      <c r="A38" s="9" t="s">
        <v>24</v>
      </c>
      <c r="B38" s="4"/>
      <c r="C38" s="9" t="s">
        <v>35</v>
      </c>
      <c r="D38" s="4"/>
      <c r="E38" s="4"/>
    </row>
    <row r="39" spans="1:5" x14ac:dyDescent="0.25">
      <c r="A39" s="9" t="s">
        <v>29</v>
      </c>
      <c r="B39" s="4"/>
      <c r="C39" s="4"/>
      <c r="D39" s="4"/>
      <c r="E39" s="4"/>
    </row>
  </sheetData>
  <mergeCells count="16">
    <mergeCell ref="A14:B14"/>
    <mergeCell ref="C14:E14"/>
    <mergeCell ref="A8:E8"/>
    <mergeCell ref="A9:E9"/>
    <mergeCell ref="A10:E10"/>
    <mergeCell ref="A11:E11"/>
    <mergeCell ref="A13:E13"/>
    <mergeCell ref="A26:E26"/>
    <mergeCell ref="C30:D30"/>
    <mergeCell ref="C36:D36"/>
    <mergeCell ref="A15:B15"/>
    <mergeCell ref="C15:E15"/>
    <mergeCell ref="A19:A21"/>
    <mergeCell ref="B19:D19"/>
    <mergeCell ref="E19:E21"/>
    <mergeCell ref="B20:B21"/>
  </mergeCells>
  <pageMargins left="0.9055118110236221" right="0.51181102362204722" top="0.55118110236220474" bottom="0.55118110236220474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AF2B-86C5-4486-AEBB-1F96624AF752}">
  <dimension ref="A1:F39"/>
  <sheetViews>
    <sheetView view="pageBreakPreview" topLeftCell="A4" zoomScaleNormal="100" zoomScaleSheetLayoutView="100" workbookViewId="0">
      <selection activeCell="J81" sqref="J81"/>
    </sheetView>
  </sheetViews>
  <sheetFormatPr defaultRowHeight="15" x14ac:dyDescent="0.25"/>
  <cols>
    <col min="1" max="1" width="35.7109375" customWidth="1"/>
    <col min="2" max="2" width="18.28515625" customWidth="1"/>
    <col min="3" max="3" width="12.140625" customWidth="1"/>
    <col min="4" max="4" width="13.28515625" customWidth="1"/>
    <col min="5" max="5" width="19.85546875" customWidth="1"/>
    <col min="6" max="6" width="10" bestFit="1" customWidth="1"/>
  </cols>
  <sheetData>
    <row r="1" spans="1:5" x14ac:dyDescent="0.25">
      <c r="A1" s="2"/>
      <c r="B1" s="2"/>
      <c r="C1" s="2"/>
      <c r="D1" s="2"/>
      <c r="E1" s="2" t="s">
        <v>0</v>
      </c>
    </row>
    <row r="2" spans="1:5" x14ac:dyDescent="0.25">
      <c r="A2" s="2"/>
      <c r="B2" s="2"/>
      <c r="C2" s="2"/>
      <c r="D2" s="2"/>
      <c r="E2" s="2" t="s">
        <v>1</v>
      </c>
    </row>
    <row r="3" spans="1:5" x14ac:dyDescent="0.25">
      <c r="A3" s="2"/>
      <c r="B3" s="2"/>
      <c r="C3" s="2"/>
      <c r="D3" s="2"/>
      <c r="E3" s="2" t="s">
        <v>2</v>
      </c>
    </row>
    <row r="4" spans="1:5" x14ac:dyDescent="0.25">
      <c r="A4" s="2"/>
      <c r="B4" s="2"/>
      <c r="C4" s="2"/>
      <c r="D4" s="2"/>
      <c r="E4" s="2" t="s">
        <v>3</v>
      </c>
    </row>
    <row r="5" spans="1:5" x14ac:dyDescent="0.25">
      <c r="A5" s="2"/>
      <c r="B5" s="2"/>
      <c r="C5" s="2"/>
      <c r="D5" s="2"/>
      <c r="E5" s="2" t="s">
        <v>4</v>
      </c>
    </row>
    <row r="6" spans="1:5" x14ac:dyDescent="0.25">
      <c r="A6" s="2"/>
      <c r="B6" s="2"/>
      <c r="C6" s="2"/>
      <c r="D6" s="2"/>
      <c r="E6" s="2" t="s">
        <v>5</v>
      </c>
    </row>
    <row r="7" spans="1:5" x14ac:dyDescent="0.25">
      <c r="A7" s="3"/>
      <c r="B7" s="4"/>
      <c r="C7" s="4"/>
      <c r="D7" s="4"/>
      <c r="E7" s="4"/>
    </row>
    <row r="8" spans="1:5" x14ac:dyDescent="0.25">
      <c r="A8" s="51" t="s">
        <v>26</v>
      </c>
      <c r="B8" s="51"/>
      <c r="C8" s="51"/>
      <c r="D8" s="51"/>
      <c r="E8" s="51"/>
    </row>
    <row r="9" spans="1:5" x14ac:dyDescent="0.25">
      <c r="A9" s="51" t="s">
        <v>27</v>
      </c>
      <c r="B9" s="51"/>
      <c r="C9" s="51"/>
      <c r="D9" s="51"/>
      <c r="E9" s="51"/>
    </row>
    <row r="10" spans="1:5" x14ac:dyDescent="0.25">
      <c r="A10" s="51" t="s">
        <v>28</v>
      </c>
      <c r="B10" s="51"/>
      <c r="C10" s="51"/>
      <c r="D10" s="51"/>
      <c r="E10" s="51"/>
    </row>
    <row r="11" spans="1:5" x14ac:dyDescent="0.25">
      <c r="A11" s="51" t="s">
        <v>37</v>
      </c>
      <c r="B11" s="51"/>
      <c r="C11" s="51"/>
      <c r="D11" s="51"/>
      <c r="E11" s="51"/>
    </row>
    <row r="12" spans="1:5" x14ac:dyDescent="0.25">
      <c r="A12" s="5"/>
      <c r="B12" s="4"/>
      <c r="C12" s="4"/>
      <c r="D12" s="4"/>
      <c r="E12" s="4"/>
    </row>
    <row r="13" spans="1:5" ht="33.75" customHeight="1" x14ac:dyDescent="0.25">
      <c r="A13" s="48" t="s">
        <v>19</v>
      </c>
      <c r="B13" s="48"/>
      <c r="C13" s="48"/>
      <c r="D13" s="48"/>
      <c r="E13" s="48"/>
    </row>
    <row r="14" spans="1:5" ht="15.75" customHeight="1" x14ac:dyDescent="0.25">
      <c r="A14" s="48" t="s">
        <v>6</v>
      </c>
      <c r="B14" s="48"/>
      <c r="C14" s="49" t="s">
        <v>32</v>
      </c>
      <c r="D14" s="49"/>
      <c r="E14" s="49"/>
    </row>
    <row r="15" spans="1:5" ht="25.5" customHeight="1" x14ac:dyDescent="0.25">
      <c r="A15" s="48" t="s">
        <v>7</v>
      </c>
      <c r="B15" s="48"/>
      <c r="C15" s="49" t="s">
        <v>8</v>
      </c>
      <c r="D15" s="49"/>
      <c r="E15" s="49"/>
    </row>
    <row r="16" spans="1:5" x14ac:dyDescent="0.25">
      <c r="A16" s="5"/>
      <c r="B16" s="4"/>
      <c r="C16" s="4"/>
      <c r="D16" s="4"/>
      <c r="E16" s="4"/>
    </row>
    <row r="17" spans="1:6" ht="10.5" customHeight="1" x14ac:dyDescent="0.25">
      <c r="A17" s="5"/>
      <c r="B17" s="4"/>
      <c r="C17" s="4"/>
      <c r="D17" s="4"/>
      <c r="E17" s="4"/>
    </row>
    <row r="18" spans="1:6" x14ac:dyDescent="0.25">
      <c r="A18" s="5"/>
      <c r="B18" s="4"/>
      <c r="C18" s="4"/>
      <c r="D18" s="4"/>
      <c r="E18" s="4"/>
    </row>
    <row r="19" spans="1:6" ht="15.75" customHeight="1" x14ac:dyDescent="0.25">
      <c r="A19" s="50" t="s">
        <v>9</v>
      </c>
      <c r="B19" s="49" t="s">
        <v>10</v>
      </c>
      <c r="C19" s="49"/>
      <c r="D19" s="49"/>
      <c r="E19" s="49" t="s">
        <v>30</v>
      </c>
    </row>
    <row r="20" spans="1:6" ht="25.5" x14ac:dyDescent="0.25">
      <c r="A20" s="50"/>
      <c r="B20" s="49" t="s">
        <v>11</v>
      </c>
      <c r="C20" s="16" t="s">
        <v>12</v>
      </c>
      <c r="D20" s="16" t="s">
        <v>13</v>
      </c>
      <c r="E20" s="49"/>
    </row>
    <row r="21" spans="1:6" x14ac:dyDescent="0.25">
      <c r="A21" s="50"/>
      <c r="B21" s="49"/>
      <c r="C21" s="16" t="s">
        <v>14</v>
      </c>
      <c r="D21" s="16" t="s">
        <v>14</v>
      </c>
      <c r="E21" s="49"/>
    </row>
    <row r="22" spans="1:6" x14ac:dyDescent="0.25">
      <c r="A22" s="16" t="s">
        <v>31</v>
      </c>
      <c r="B22" s="11">
        <v>21.225000000000001</v>
      </c>
      <c r="C22" s="6">
        <v>3.1040199999999998</v>
      </c>
      <c r="D22" s="7">
        <f>ROUND(B22*C22*1000,2)</f>
        <v>65882.820000000007</v>
      </c>
      <c r="E22" s="7">
        <v>74634.070000000007</v>
      </c>
    </row>
    <row r="23" spans="1:6" x14ac:dyDescent="0.25">
      <c r="A23" s="18" t="s">
        <v>31</v>
      </c>
      <c r="B23" s="11">
        <v>0.40300000000000002</v>
      </c>
      <c r="C23" s="6">
        <v>3.1040199999999998</v>
      </c>
      <c r="D23" s="7">
        <f>ROUND(B23*C23*1000,2)</f>
        <v>1250.92</v>
      </c>
      <c r="E23" s="7"/>
    </row>
    <row r="24" spans="1:6" x14ac:dyDescent="0.25">
      <c r="A24" s="16" t="s">
        <v>18</v>
      </c>
      <c r="B24" s="11">
        <f>SUM(B22:B23)</f>
        <v>21.628</v>
      </c>
      <c r="C24" s="6"/>
      <c r="D24" s="7">
        <f>SUM(D22:D23)</f>
        <v>67133.740000000005</v>
      </c>
      <c r="E24" s="7">
        <f>SUM(E22:E23)</f>
        <v>74634.070000000007</v>
      </c>
      <c r="F24" s="1"/>
    </row>
    <row r="25" spans="1:6" x14ac:dyDescent="0.25">
      <c r="A25" s="5" t="s">
        <v>15</v>
      </c>
      <c r="B25" s="4"/>
      <c r="C25" s="4"/>
      <c r="D25" s="4"/>
      <c r="E25" s="4"/>
    </row>
    <row r="26" spans="1:6" ht="26.25" customHeight="1" x14ac:dyDescent="0.25">
      <c r="A26" s="46" t="s">
        <v>16</v>
      </c>
      <c r="B26" s="46"/>
      <c r="C26" s="46"/>
      <c r="D26" s="46"/>
      <c r="E26" s="46"/>
    </row>
    <row r="27" spans="1:6" ht="15.75" customHeight="1" x14ac:dyDescent="0.25">
      <c r="A27" s="17"/>
      <c r="B27" s="17"/>
      <c r="C27" s="17"/>
      <c r="D27" s="17"/>
      <c r="E27" s="17"/>
    </row>
    <row r="28" spans="1:6" x14ac:dyDescent="0.25">
      <c r="A28" s="8"/>
      <c r="B28" s="8"/>
      <c r="C28" s="8"/>
      <c r="D28" s="8"/>
      <c r="E28" s="8"/>
    </row>
    <row r="29" spans="1:6" x14ac:dyDescent="0.25">
      <c r="A29" s="9" t="s">
        <v>33</v>
      </c>
      <c r="B29" s="4"/>
      <c r="C29" s="10"/>
      <c r="D29" s="10"/>
      <c r="E29" s="4"/>
    </row>
    <row r="30" spans="1:6" x14ac:dyDescent="0.25">
      <c r="A30" s="9" t="s">
        <v>22</v>
      </c>
      <c r="B30" s="4"/>
      <c r="C30" s="47" t="s">
        <v>23</v>
      </c>
      <c r="D30" s="47"/>
      <c r="E30" s="4"/>
    </row>
    <row r="31" spans="1:6" x14ac:dyDescent="0.25">
      <c r="A31" s="9" t="s">
        <v>17</v>
      </c>
      <c r="B31" s="4"/>
      <c r="C31" s="4"/>
      <c r="D31" s="4"/>
      <c r="E31" s="4"/>
    </row>
    <row r="32" spans="1:6" x14ac:dyDescent="0.25">
      <c r="A32" s="9"/>
      <c r="B32" s="4"/>
      <c r="C32" s="4"/>
      <c r="D32" s="4"/>
      <c r="E32" s="4"/>
    </row>
    <row r="33" spans="1:5" x14ac:dyDescent="0.25">
      <c r="A33" s="9"/>
      <c r="B33" s="4"/>
      <c r="C33" s="4"/>
      <c r="D33" s="4"/>
      <c r="E33" s="4"/>
    </row>
    <row r="34" spans="1:5" x14ac:dyDescent="0.25">
      <c r="A34" s="9" t="s">
        <v>20</v>
      </c>
      <c r="B34" s="4"/>
      <c r="C34" s="4"/>
      <c r="D34" s="4"/>
      <c r="E34" s="4"/>
    </row>
    <row r="35" spans="1:5" x14ac:dyDescent="0.25">
      <c r="A35" s="2"/>
      <c r="B35" s="3" t="s">
        <v>21</v>
      </c>
      <c r="C35" s="10"/>
      <c r="D35" s="10"/>
      <c r="E35" s="4"/>
    </row>
    <row r="36" spans="1:5" x14ac:dyDescent="0.25">
      <c r="A36" s="9" t="s">
        <v>25</v>
      </c>
      <c r="B36" s="4"/>
      <c r="C36" s="47" t="s">
        <v>23</v>
      </c>
      <c r="D36" s="47"/>
      <c r="E36" s="4"/>
    </row>
    <row r="37" spans="1:5" x14ac:dyDescent="0.25">
      <c r="A37" s="9"/>
      <c r="B37" s="4"/>
      <c r="C37" s="4"/>
      <c r="D37" s="4"/>
      <c r="E37" s="4"/>
    </row>
    <row r="38" spans="1:5" x14ac:dyDescent="0.25">
      <c r="A38" s="9" t="s">
        <v>24</v>
      </c>
      <c r="B38" s="4"/>
      <c r="C38" s="9" t="s">
        <v>35</v>
      </c>
      <c r="D38" s="4"/>
      <c r="E38" s="4"/>
    </row>
    <row r="39" spans="1:5" x14ac:dyDescent="0.25">
      <c r="A39" s="9" t="s">
        <v>29</v>
      </c>
      <c r="B39" s="4"/>
      <c r="C39" s="4"/>
      <c r="D39" s="4"/>
      <c r="E39" s="4"/>
    </row>
  </sheetData>
  <mergeCells count="16">
    <mergeCell ref="A26:E26"/>
    <mergeCell ref="C30:D30"/>
    <mergeCell ref="C36:D36"/>
    <mergeCell ref="A15:B15"/>
    <mergeCell ref="C15:E15"/>
    <mergeCell ref="A19:A21"/>
    <mergeCell ref="B19:D19"/>
    <mergeCell ref="E19:E21"/>
    <mergeCell ref="B20:B21"/>
    <mergeCell ref="A14:B14"/>
    <mergeCell ref="C14:E14"/>
    <mergeCell ref="A8:E8"/>
    <mergeCell ref="A9:E9"/>
    <mergeCell ref="A10:E10"/>
    <mergeCell ref="A11:E11"/>
    <mergeCell ref="A13:E13"/>
  </mergeCells>
  <pageMargins left="0.9055118110236221" right="0.51181102362204722" top="0.55118110236220474" bottom="0.55118110236220474" header="0.31496062992125984" footer="0.31496062992125984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B366-FF64-4B1A-9583-B176F1C5B620}">
  <dimension ref="A1:F42"/>
  <sheetViews>
    <sheetView view="pageBreakPreview" zoomScaleNormal="100" zoomScaleSheetLayoutView="100" workbookViewId="0">
      <selection activeCell="J81" sqref="J81"/>
    </sheetView>
  </sheetViews>
  <sheetFormatPr defaultRowHeight="15" x14ac:dyDescent="0.25"/>
  <cols>
    <col min="1" max="1" width="35.7109375" customWidth="1"/>
    <col min="2" max="2" width="18.28515625" customWidth="1"/>
    <col min="3" max="3" width="12.140625" customWidth="1"/>
    <col min="4" max="4" width="13.28515625" customWidth="1"/>
    <col min="5" max="5" width="19.85546875" customWidth="1"/>
    <col min="6" max="6" width="10" bestFit="1" customWidth="1"/>
  </cols>
  <sheetData>
    <row r="1" spans="1:5" x14ac:dyDescent="0.25">
      <c r="A1" s="2"/>
      <c r="B1" s="2"/>
      <c r="C1" s="2"/>
      <c r="D1" s="2"/>
      <c r="E1" s="2" t="s">
        <v>0</v>
      </c>
    </row>
    <row r="2" spans="1:5" x14ac:dyDescent="0.25">
      <c r="A2" s="2"/>
      <c r="B2" s="2"/>
      <c r="C2" s="2"/>
      <c r="D2" s="2"/>
      <c r="E2" s="2" t="s">
        <v>1</v>
      </c>
    </row>
    <row r="3" spans="1:5" x14ac:dyDescent="0.25">
      <c r="A3" s="2"/>
      <c r="B3" s="2"/>
      <c r="C3" s="2"/>
      <c r="D3" s="2"/>
      <c r="E3" s="2" t="s">
        <v>2</v>
      </c>
    </row>
    <row r="4" spans="1:5" x14ac:dyDescent="0.25">
      <c r="A4" s="2"/>
      <c r="B4" s="2"/>
      <c r="C4" s="2"/>
      <c r="D4" s="2"/>
      <c r="E4" s="2" t="s">
        <v>3</v>
      </c>
    </row>
    <row r="5" spans="1:5" x14ac:dyDescent="0.25">
      <c r="A5" s="2"/>
      <c r="B5" s="2"/>
      <c r="C5" s="2"/>
      <c r="D5" s="2"/>
      <c r="E5" s="2" t="s">
        <v>4</v>
      </c>
    </row>
    <row r="6" spans="1:5" x14ac:dyDescent="0.25">
      <c r="A6" s="2"/>
      <c r="B6" s="2"/>
      <c r="C6" s="2"/>
      <c r="D6" s="2"/>
      <c r="E6" s="2" t="s">
        <v>5</v>
      </c>
    </row>
    <row r="7" spans="1:5" x14ac:dyDescent="0.25">
      <c r="A7" s="3"/>
      <c r="B7" s="4"/>
      <c r="C7" s="4"/>
      <c r="D7" s="4"/>
      <c r="E7" s="4"/>
    </row>
    <row r="8" spans="1:5" x14ac:dyDescent="0.25">
      <c r="A8" s="51" t="s">
        <v>26</v>
      </c>
      <c r="B8" s="51"/>
      <c r="C8" s="51"/>
      <c r="D8" s="51"/>
      <c r="E8" s="51"/>
    </row>
    <row r="9" spans="1:5" x14ac:dyDescent="0.25">
      <c r="A9" s="51" t="s">
        <v>27</v>
      </c>
      <c r="B9" s="51"/>
      <c r="C9" s="51"/>
      <c r="D9" s="51"/>
      <c r="E9" s="51"/>
    </row>
    <row r="10" spans="1:5" x14ac:dyDescent="0.25">
      <c r="A10" s="51" t="s">
        <v>28</v>
      </c>
      <c r="B10" s="51"/>
      <c r="C10" s="51"/>
      <c r="D10" s="51"/>
      <c r="E10" s="51"/>
    </row>
    <row r="11" spans="1:5" x14ac:dyDescent="0.25">
      <c r="A11" s="51" t="s">
        <v>38</v>
      </c>
      <c r="B11" s="51"/>
      <c r="C11" s="51"/>
      <c r="D11" s="51"/>
      <c r="E11" s="51"/>
    </row>
    <row r="12" spans="1:5" x14ac:dyDescent="0.25">
      <c r="A12" s="5"/>
      <c r="B12" s="4"/>
      <c r="C12" s="4"/>
      <c r="D12" s="4"/>
      <c r="E12" s="4"/>
    </row>
    <row r="13" spans="1:5" ht="33.75" customHeight="1" x14ac:dyDescent="0.25">
      <c r="A13" s="48" t="s">
        <v>19</v>
      </c>
      <c r="B13" s="48"/>
      <c r="C13" s="48"/>
      <c r="D13" s="48"/>
      <c r="E13" s="48"/>
    </row>
    <row r="14" spans="1:5" ht="15.75" customHeight="1" x14ac:dyDescent="0.25">
      <c r="A14" s="48" t="s">
        <v>6</v>
      </c>
      <c r="B14" s="48"/>
      <c r="C14" s="49" t="s">
        <v>32</v>
      </c>
      <c r="D14" s="49"/>
      <c r="E14" s="49"/>
    </row>
    <row r="15" spans="1:5" ht="25.5" customHeight="1" x14ac:dyDescent="0.25">
      <c r="A15" s="48" t="s">
        <v>7</v>
      </c>
      <c r="B15" s="48"/>
      <c r="C15" s="49" t="s">
        <v>8</v>
      </c>
      <c r="D15" s="49"/>
      <c r="E15" s="49"/>
    </row>
    <row r="16" spans="1:5" x14ac:dyDescent="0.25">
      <c r="A16" s="5"/>
      <c r="B16" s="4"/>
      <c r="C16" s="4"/>
      <c r="D16" s="4"/>
      <c r="E16" s="4"/>
    </row>
    <row r="17" spans="1:6" ht="10.5" customHeight="1" x14ac:dyDescent="0.25">
      <c r="A17" s="5"/>
      <c r="B17" s="4"/>
      <c r="C17" s="4"/>
      <c r="D17" s="4"/>
      <c r="E17" s="4"/>
    </row>
    <row r="18" spans="1:6" x14ac:dyDescent="0.25">
      <c r="A18" s="5"/>
      <c r="B18" s="4"/>
      <c r="C18" s="4"/>
      <c r="D18" s="4"/>
      <c r="E18" s="4"/>
    </row>
    <row r="19" spans="1:6" ht="15.75" customHeight="1" x14ac:dyDescent="0.25">
      <c r="A19" s="50" t="s">
        <v>9</v>
      </c>
      <c r="B19" s="49" t="s">
        <v>10</v>
      </c>
      <c r="C19" s="49"/>
      <c r="D19" s="49"/>
      <c r="E19" s="49" t="s">
        <v>30</v>
      </c>
    </row>
    <row r="20" spans="1:6" ht="25.5" x14ac:dyDescent="0.25">
      <c r="A20" s="50"/>
      <c r="B20" s="49" t="s">
        <v>11</v>
      </c>
      <c r="C20" s="19" t="s">
        <v>12</v>
      </c>
      <c r="D20" s="19" t="s">
        <v>13</v>
      </c>
      <c r="E20" s="49"/>
    </row>
    <row r="21" spans="1:6" x14ac:dyDescent="0.25">
      <c r="A21" s="50"/>
      <c r="B21" s="49"/>
      <c r="C21" s="19" t="s">
        <v>14</v>
      </c>
      <c r="D21" s="19" t="s">
        <v>14</v>
      </c>
      <c r="E21" s="49"/>
    </row>
    <row r="22" spans="1:6" x14ac:dyDescent="0.25">
      <c r="A22" s="19" t="s">
        <v>31</v>
      </c>
      <c r="B22" s="11">
        <f>10.778</f>
        <v>10.778</v>
      </c>
      <c r="C22" s="6">
        <v>3.1727300000000001</v>
      </c>
      <c r="D22" s="7">
        <f>ROUND(B22*C22*1000,2)</f>
        <v>34195.68</v>
      </c>
      <c r="E22" s="7">
        <v>70692.78</v>
      </c>
    </row>
    <row r="23" spans="1:6" x14ac:dyDescent="0.25">
      <c r="A23" s="19" t="s">
        <v>31</v>
      </c>
      <c r="B23" s="11">
        <v>0.33500000000000002</v>
      </c>
      <c r="C23" s="6">
        <v>3.1727300000000001</v>
      </c>
      <c r="D23" s="7">
        <f>ROUND(B23*C23*1000,2)</f>
        <v>1062.8599999999999</v>
      </c>
      <c r="E23" s="7"/>
    </row>
    <row r="24" spans="1:6" x14ac:dyDescent="0.25">
      <c r="A24" s="19" t="s">
        <v>31</v>
      </c>
      <c r="B24" s="11">
        <v>4.3140000000000001</v>
      </c>
      <c r="C24" s="6">
        <v>3.1727300000000001</v>
      </c>
      <c r="D24" s="7">
        <f>ROUND(B24*C24*1000,2)</f>
        <v>13687.16</v>
      </c>
      <c r="E24" s="7"/>
    </row>
    <row r="25" spans="1:6" x14ac:dyDescent="0.25">
      <c r="A25" s="19" t="s">
        <v>31</v>
      </c>
      <c r="B25" s="11">
        <v>0.40400000000000003</v>
      </c>
      <c r="C25" s="6">
        <v>3.1727300000000001</v>
      </c>
      <c r="D25" s="7">
        <f>ROUND(B25*C25*1000,2)</f>
        <v>1281.78</v>
      </c>
      <c r="E25" s="7"/>
    </row>
    <row r="26" spans="1:6" x14ac:dyDescent="0.25">
      <c r="A26" s="19" t="s">
        <v>31</v>
      </c>
      <c r="B26" s="11">
        <v>2.4369999999999998</v>
      </c>
      <c r="C26" s="6">
        <v>3.1727300000000001</v>
      </c>
      <c r="D26" s="7">
        <f>ROUND(B26*C26*1000,2)</f>
        <v>7731.94</v>
      </c>
      <c r="E26" s="7"/>
    </row>
    <row r="27" spans="1:6" x14ac:dyDescent="0.25">
      <c r="A27" s="19" t="s">
        <v>18</v>
      </c>
      <c r="B27" s="11">
        <f>SUM(B22:B26)</f>
        <v>18.268000000000001</v>
      </c>
      <c r="C27" s="6"/>
      <c r="D27" s="7">
        <f>SUM(D22:D26)</f>
        <v>57959.42</v>
      </c>
      <c r="E27" s="7">
        <f>SUM(E22:E25)</f>
        <v>70692.78</v>
      </c>
      <c r="F27" s="1"/>
    </row>
    <row r="28" spans="1:6" x14ac:dyDescent="0.25">
      <c r="A28" s="5" t="s">
        <v>15</v>
      </c>
      <c r="B28" s="4"/>
      <c r="C28" s="4"/>
      <c r="D28" s="4"/>
      <c r="E28" s="4"/>
    </row>
    <row r="29" spans="1:6" ht="26.25" customHeight="1" x14ac:dyDescent="0.25">
      <c r="A29" s="46" t="s">
        <v>16</v>
      </c>
      <c r="B29" s="46"/>
      <c r="C29" s="46"/>
      <c r="D29" s="46"/>
      <c r="E29" s="46"/>
    </row>
    <row r="30" spans="1:6" ht="15.75" customHeight="1" x14ac:dyDescent="0.25">
      <c r="A30" s="20"/>
      <c r="B30" s="20"/>
      <c r="C30" s="20"/>
      <c r="D30" s="20"/>
      <c r="E30" s="20"/>
    </row>
    <row r="31" spans="1:6" x14ac:dyDescent="0.25">
      <c r="A31" s="8"/>
      <c r="B31" s="8"/>
      <c r="C31" s="8"/>
      <c r="D31" s="8"/>
      <c r="E31" s="8"/>
    </row>
    <row r="32" spans="1:6" x14ac:dyDescent="0.25">
      <c r="A32" s="9" t="s">
        <v>33</v>
      </c>
      <c r="B32" s="4"/>
      <c r="C32" s="10"/>
      <c r="D32" s="10"/>
      <c r="E32" s="4"/>
    </row>
    <row r="33" spans="1:5" x14ac:dyDescent="0.25">
      <c r="A33" s="9" t="s">
        <v>22</v>
      </c>
      <c r="B33" s="4"/>
      <c r="C33" s="47" t="s">
        <v>23</v>
      </c>
      <c r="D33" s="47"/>
      <c r="E33" s="4"/>
    </row>
    <row r="34" spans="1:5" x14ac:dyDescent="0.25">
      <c r="A34" s="9" t="s">
        <v>17</v>
      </c>
      <c r="B34" s="4"/>
      <c r="C34" s="4"/>
      <c r="D34" s="4"/>
      <c r="E34" s="4"/>
    </row>
    <row r="35" spans="1:5" x14ac:dyDescent="0.25">
      <c r="A35" s="9"/>
      <c r="B35" s="4"/>
      <c r="C35" s="4"/>
      <c r="D35" s="4"/>
      <c r="E35" s="4"/>
    </row>
    <row r="36" spans="1:5" x14ac:dyDescent="0.25">
      <c r="A36" s="9"/>
      <c r="B36" s="4"/>
      <c r="C36" s="4"/>
      <c r="D36" s="4"/>
      <c r="E36" s="4"/>
    </row>
    <row r="37" spans="1:5" x14ac:dyDescent="0.25">
      <c r="A37" s="9" t="s">
        <v>20</v>
      </c>
      <c r="B37" s="4"/>
      <c r="C37" s="4"/>
      <c r="D37" s="4"/>
      <c r="E37" s="4"/>
    </row>
    <row r="38" spans="1:5" x14ac:dyDescent="0.25">
      <c r="A38" s="2"/>
      <c r="B38" s="3" t="s">
        <v>21</v>
      </c>
      <c r="C38" s="10"/>
      <c r="D38" s="10"/>
      <c r="E38" s="4"/>
    </row>
    <row r="39" spans="1:5" x14ac:dyDescent="0.25">
      <c r="A39" s="9" t="s">
        <v>25</v>
      </c>
      <c r="B39" s="4"/>
      <c r="C39" s="47" t="s">
        <v>23</v>
      </c>
      <c r="D39" s="47"/>
      <c r="E39" s="4"/>
    </row>
    <row r="40" spans="1:5" x14ac:dyDescent="0.25">
      <c r="A40" s="9"/>
      <c r="B40" s="4"/>
      <c r="C40" s="4"/>
      <c r="D40" s="4"/>
      <c r="E40" s="4"/>
    </row>
    <row r="41" spans="1:5" x14ac:dyDescent="0.25">
      <c r="A41" s="9" t="s">
        <v>24</v>
      </c>
      <c r="B41" s="4"/>
      <c r="C41" s="9" t="s">
        <v>35</v>
      </c>
      <c r="D41" s="4"/>
      <c r="E41" s="4"/>
    </row>
    <row r="42" spans="1:5" x14ac:dyDescent="0.25">
      <c r="A42" s="9" t="s">
        <v>29</v>
      </c>
      <c r="B42" s="4"/>
      <c r="C42" s="4"/>
      <c r="D42" s="4"/>
      <c r="E42" s="4"/>
    </row>
  </sheetData>
  <mergeCells count="16">
    <mergeCell ref="A29:E29"/>
    <mergeCell ref="C33:D33"/>
    <mergeCell ref="C39:D39"/>
    <mergeCell ref="A15:B15"/>
    <mergeCell ref="C15:E15"/>
    <mergeCell ref="A19:A21"/>
    <mergeCell ref="B19:D19"/>
    <mergeCell ref="E19:E21"/>
    <mergeCell ref="B20:B21"/>
    <mergeCell ref="A14:B14"/>
    <mergeCell ref="C14:E14"/>
    <mergeCell ref="A8:E8"/>
    <mergeCell ref="A9:E9"/>
    <mergeCell ref="A10:E10"/>
    <mergeCell ref="A11:E11"/>
    <mergeCell ref="A13:E13"/>
  </mergeCells>
  <pageMargins left="0.9055118110236221" right="0.51181102362204722" top="0.55118110236220474" bottom="0.55118110236220474" header="0.31496062992125984" footer="0.31496062992125984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ED6DA-D3E7-4C86-BC29-A8BEB2808C7A}">
  <dimension ref="A1:F40"/>
  <sheetViews>
    <sheetView view="pageBreakPreview" topLeftCell="A7" zoomScaleNormal="100" zoomScaleSheetLayoutView="100" workbookViewId="0">
      <selection activeCell="E83" sqref="E83"/>
    </sheetView>
  </sheetViews>
  <sheetFormatPr defaultRowHeight="15" x14ac:dyDescent="0.25"/>
  <cols>
    <col min="1" max="1" width="35.7109375" customWidth="1"/>
    <col min="2" max="2" width="18.28515625" customWidth="1"/>
    <col min="3" max="3" width="12.140625" customWidth="1"/>
    <col min="4" max="4" width="13.28515625" customWidth="1"/>
    <col min="5" max="5" width="19.85546875" customWidth="1"/>
    <col min="6" max="6" width="10" bestFit="1" customWidth="1"/>
  </cols>
  <sheetData>
    <row r="1" spans="1:5" x14ac:dyDescent="0.25">
      <c r="A1" s="2"/>
      <c r="B1" s="2"/>
      <c r="C1" s="2"/>
      <c r="D1" s="2"/>
      <c r="E1" s="2" t="s">
        <v>0</v>
      </c>
    </row>
    <row r="2" spans="1:5" x14ac:dyDescent="0.25">
      <c r="A2" s="2"/>
      <c r="B2" s="2"/>
      <c r="C2" s="2"/>
      <c r="D2" s="2"/>
      <c r="E2" s="2" t="s">
        <v>1</v>
      </c>
    </row>
    <row r="3" spans="1:5" x14ac:dyDescent="0.25">
      <c r="A3" s="2"/>
      <c r="B3" s="2"/>
      <c r="C3" s="2"/>
      <c r="D3" s="2"/>
      <c r="E3" s="2" t="s">
        <v>2</v>
      </c>
    </row>
    <row r="4" spans="1:5" x14ac:dyDescent="0.25">
      <c r="A4" s="2"/>
      <c r="B4" s="2"/>
      <c r="C4" s="2"/>
      <c r="D4" s="2"/>
      <c r="E4" s="2" t="s">
        <v>3</v>
      </c>
    </row>
    <row r="5" spans="1:5" x14ac:dyDescent="0.25">
      <c r="A5" s="2"/>
      <c r="B5" s="2"/>
      <c r="C5" s="2"/>
      <c r="D5" s="2"/>
      <c r="E5" s="2" t="s">
        <v>4</v>
      </c>
    </row>
    <row r="6" spans="1:5" x14ac:dyDescent="0.25">
      <c r="A6" s="2"/>
      <c r="B6" s="2"/>
      <c r="C6" s="2"/>
      <c r="D6" s="2"/>
      <c r="E6" s="2" t="s">
        <v>5</v>
      </c>
    </row>
    <row r="7" spans="1:5" x14ac:dyDescent="0.25">
      <c r="A7" s="3"/>
      <c r="B7" s="4"/>
      <c r="C7" s="4"/>
      <c r="D7" s="4"/>
      <c r="E7" s="4"/>
    </row>
    <row r="8" spans="1:5" x14ac:dyDescent="0.25">
      <c r="A8" s="51" t="s">
        <v>26</v>
      </c>
      <c r="B8" s="51"/>
      <c r="C8" s="51"/>
      <c r="D8" s="51"/>
      <c r="E8" s="51"/>
    </row>
    <row r="9" spans="1:5" x14ac:dyDescent="0.25">
      <c r="A9" s="51" t="s">
        <v>27</v>
      </c>
      <c r="B9" s="51"/>
      <c r="C9" s="51"/>
      <c r="D9" s="51"/>
      <c r="E9" s="51"/>
    </row>
    <row r="10" spans="1:5" x14ac:dyDescent="0.25">
      <c r="A10" s="51" t="s">
        <v>28</v>
      </c>
      <c r="B10" s="51"/>
      <c r="C10" s="51"/>
      <c r="D10" s="51"/>
      <c r="E10" s="51"/>
    </row>
    <row r="11" spans="1:5" x14ac:dyDescent="0.25">
      <c r="A11" s="51" t="s">
        <v>39</v>
      </c>
      <c r="B11" s="51"/>
      <c r="C11" s="51"/>
      <c r="D11" s="51"/>
      <c r="E11" s="51"/>
    </row>
    <row r="12" spans="1:5" x14ac:dyDescent="0.25">
      <c r="A12" s="5"/>
      <c r="B12" s="4"/>
      <c r="C12" s="4"/>
      <c r="D12" s="4"/>
      <c r="E12" s="4"/>
    </row>
    <row r="13" spans="1:5" ht="33.75" customHeight="1" x14ac:dyDescent="0.25">
      <c r="A13" s="48" t="s">
        <v>19</v>
      </c>
      <c r="B13" s="48"/>
      <c r="C13" s="48"/>
      <c r="D13" s="48"/>
      <c r="E13" s="48"/>
    </row>
    <row r="14" spans="1:5" ht="15.75" customHeight="1" x14ac:dyDescent="0.25">
      <c r="A14" s="48" t="s">
        <v>6</v>
      </c>
      <c r="B14" s="48"/>
      <c r="C14" s="49" t="s">
        <v>32</v>
      </c>
      <c r="D14" s="49"/>
      <c r="E14" s="49"/>
    </row>
    <row r="15" spans="1:5" ht="25.5" customHeight="1" x14ac:dyDescent="0.25">
      <c r="A15" s="48" t="s">
        <v>7</v>
      </c>
      <c r="B15" s="48"/>
      <c r="C15" s="49" t="s">
        <v>8</v>
      </c>
      <c r="D15" s="49"/>
      <c r="E15" s="49"/>
    </row>
    <row r="16" spans="1:5" x14ac:dyDescent="0.25">
      <c r="A16" s="5"/>
      <c r="B16" s="4"/>
      <c r="C16" s="4"/>
      <c r="D16" s="4"/>
      <c r="E16" s="4"/>
    </row>
    <row r="17" spans="1:6" ht="10.5" customHeight="1" x14ac:dyDescent="0.25">
      <c r="A17" s="5"/>
      <c r="B17" s="4"/>
      <c r="C17" s="4"/>
      <c r="D17" s="4"/>
      <c r="E17" s="4"/>
    </row>
    <row r="18" spans="1:6" x14ac:dyDescent="0.25">
      <c r="A18" s="5"/>
      <c r="B18" s="4"/>
      <c r="C18" s="4"/>
      <c r="D18" s="4"/>
      <c r="E18" s="4"/>
    </row>
    <row r="19" spans="1:6" ht="15.75" customHeight="1" x14ac:dyDescent="0.25">
      <c r="A19" s="50" t="s">
        <v>9</v>
      </c>
      <c r="B19" s="49" t="s">
        <v>10</v>
      </c>
      <c r="C19" s="49"/>
      <c r="D19" s="49"/>
      <c r="E19" s="49" t="s">
        <v>30</v>
      </c>
    </row>
    <row r="20" spans="1:6" ht="25.5" x14ac:dyDescent="0.25">
      <c r="A20" s="50"/>
      <c r="B20" s="49" t="s">
        <v>11</v>
      </c>
      <c r="C20" s="22" t="s">
        <v>12</v>
      </c>
      <c r="D20" s="22" t="s">
        <v>13</v>
      </c>
      <c r="E20" s="49"/>
    </row>
    <row r="21" spans="1:6" x14ac:dyDescent="0.25">
      <c r="A21" s="50"/>
      <c r="B21" s="49"/>
      <c r="C21" s="22" t="s">
        <v>14</v>
      </c>
      <c r="D21" s="22" t="s">
        <v>14</v>
      </c>
      <c r="E21" s="49"/>
    </row>
    <row r="22" spans="1:6" x14ac:dyDescent="0.25">
      <c r="A22" s="22" t="s">
        <v>31</v>
      </c>
      <c r="B22" s="11">
        <v>13.726000000000001</v>
      </c>
      <c r="C22" s="6">
        <v>2.9785900000000001</v>
      </c>
      <c r="D22" s="7">
        <f>ROUND(B22*C22*1000,2)</f>
        <v>40884.129999999997</v>
      </c>
      <c r="E22" s="7">
        <v>65882.820000000007</v>
      </c>
    </row>
    <row r="23" spans="1:6" x14ac:dyDescent="0.25">
      <c r="A23" s="22" t="s">
        <v>31</v>
      </c>
      <c r="B23" s="11">
        <v>6.5620000000000003</v>
      </c>
      <c r="C23" s="6">
        <v>2.9785900000000001</v>
      </c>
      <c r="D23" s="7">
        <f>ROUND(B23*C23*1000,2)</f>
        <v>19545.509999999998</v>
      </c>
      <c r="E23" s="7"/>
    </row>
    <row r="24" spans="1:6" x14ac:dyDescent="0.25">
      <c r="A24" s="22" t="s">
        <v>31</v>
      </c>
      <c r="B24" s="11">
        <v>0.40300000000000002</v>
      </c>
      <c r="C24" s="6">
        <v>2.9785900000000001</v>
      </c>
      <c r="D24" s="7">
        <f>ROUND(B24*C24*1000,2)</f>
        <v>1200.3699999999999</v>
      </c>
      <c r="E24" s="7"/>
    </row>
    <row r="25" spans="1:6" x14ac:dyDescent="0.25">
      <c r="A25" s="22" t="s">
        <v>18</v>
      </c>
      <c r="B25" s="11">
        <f>SUM(B22:B24)</f>
        <v>20.690999999999999</v>
      </c>
      <c r="C25" s="6"/>
      <c r="D25" s="7">
        <f>SUM(D22:D24)</f>
        <v>61630.01</v>
      </c>
      <c r="E25" s="7">
        <f>SUM(E22:E24)</f>
        <v>65882.820000000007</v>
      </c>
      <c r="F25" s="1"/>
    </row>
    <row r="26" spans="1:6" x14ac:dyDescent="0.25">
      <c r="A26" s="5" t="s">
        <v>15</v>
      </c>
      <c r="B26" s="4"/>
      <c r="C26" s="4"/>
      <c r="D26" s="4"/>
      <c r="E26" s="4"/>
    </row>
    <row r="27" spans="1:6" ht="26.25" customHeight="1" x14ac:dyDescent="0.25">
      <c r="A27" s="46" t="s">
        <v>16</v>
      </c>
      <c r="B27" s="46"/>
      <c r="C27" s="46"/>
      <c r="D27" s="46"/>
      <c r="E27" s="46"/>
    </row>
    <row r="28" spans="1:6" ht="15.75" customHeight="1" x14ac:dyDescent="0.25">
      <c r="A28" s="21"/>
      <c r="B28" s="21"/>
      <c r="C28" s="21"/>
      <c r="D28" s="21"/>
      <c r="E28" s="21"/>
    </row>
    <row r="29" spans="1:6" x14ac:dyDescent="0.25">
      <c r="A29" s="8"/>
      <c r="B29" s="8"/>
      <c r="C29" s="8"/>
      <c r="D29" s="8"/>
      <c r="E29" s="8"/>
    </row>
    <row r="30" spans="1:6" x14ac:dyDescent="0.25">
      <c r="A30" s="9" t="s">
        <v>45</v>
      </c>
      <c r="B30" s="4"/>
      <c r="C30" s="10"/>
      <c r="D30" s="10"/>
      <c r="E30" s="4"/>
    </row>
    <row r="31" spans="1:6" x14ac:dyDescent="0.25">
      <c r="A31" s="9" t="s">
        <v>22</v>
      </c>
      <c r="B31" s="4"/>
      <c r="C31" s="47" t="s">
        <v>23</v>
      </c>
      <c r="D31" s="47"/>
      <c r="E31" s="4"/>
    </row>
    <row r="32" spans="1:6" x14ac:dyDescent="0.25">
      <c r="A32" s="9" t="s">
        <v>17</v>
      </c>
      <c r="B32" s="4"/>
      <c r="C32" s="4"/>
      <c r="D32" s="4"/>
      <c r="E32" s="4"/>
    </row>
    <row r="33" spans="1:5" x14ac:dyDescent="0.25">
      <c r="A33" s="9"/>
      <c r="B33" s="4"/>
      <c r="C33" s="4"/>
      <c r="D33" s="4"/>
      <c r="E33" s="4"/>
    </row>
    <row r="34" spans="1:5" x14ac:dyDescent="0.25">
      <c r="A34" s="9"/>
      <c r="B34" s="4"/>
      <c r="C34" s="4"/>
      <c r="D34" s="4"/>
      <c r="E34" s="4"/>
    </row>
    <row r="35" spans="1:5" x14ac:dyDescent="0.25">
      <c r="A35" s="9" t="s">
        <v>20</v>
      </c>
      <c r="B35" s="4"/>
      <c r="C35" s="4"/>
      <c r="D35" s="4"/>
      <c r="E35" s="4"/>
    </row>
    <row r="36" spans="1:5" x14ac:dyDescent="0.25">
      <c r="A36" s="2"/>
      <c r="B36" s="3" t="s">
        <v>21</v>
      </c>
      <c r="C36" s="10"/>
      <c r="D36" s="10"/>
      <c r="E36" s="4"/>
    </row>
    <row r="37" spans="1:5" x14ac:dyDescent="0.25">
      <c r="A37" s="9" t="s">
        <v>25</v>
      </c>
      <c r="B37" s="4"/>
      <c r="C37" s="47" t="s">
        <v>23</v>
      </c>
      <c r="D37" s="47"/>
      <c r="E37" s="4"/>
    </row>
    <row r="38" spans="1:5" x14ac:dyDescent="0.25">
      <c r="A38" s="9"/>
      <c r="B38" s="4"/>
      <c r="C38" s="4"/>
      <c r="D38" s="4"/>
      <c r="E38" s="4"/>
    </row>
    <row r="39" spans="1:5" x14ac:dyDescent="0.25">
      <c r="A39" s="9" t="s">
        <v>24</v>
      </c>
      <c r="B39" s="4"/>
      <c r="C39" s="9" t="s">
        <v>35</v>
      </c>
      <c r="D39" s="4"/>
      <c r="E39" s="4"/>
    </row>
    <row r="40" spans="1:5" x14ac:dyDescent="0.25">
      <c r="A40" s="9" t="s">
        <v>29</v>
      </c>
      <c r="B40" s="4"/>
      <c r="C40" s="4"/>
      <c r="D40" s="4"/>
      <c r="E40" s="4"/>
    </row>
  </sheetData>
  <mergeCells count="16">
    <mergeCell ref="A14:B14"/>
    <mergeCell ref="C14:E14"/>
    <mergeCell ref="A8:E8"/>
    <mergeCell ref="A9:E9"/>
    <mergeCell ref="A10:E10"/>
    <mergeCell ref="A11:E11"/>
    <mergeCell ref="A13:E13"/>
    <mergeCell ref="A27:E27"/>
    <mergeCell ref="C31:D31"/>
    <mergeCell ref="C37:D37"/>
    <mergeCell ref="A15:B15"/>
    <mergeCell ref="C15:E15"/>
    <mergeCell ref="A19:A21"/>
    <mergeCell ref="B19:D19"/>
    <mergeCell ref="E19:E21"/>
    <mergeCell ref="B20:B21"/>
  </mergeCells>
  <pageMargins left="0.9055118110236221" right="0.51181102362204722" top="0.55118110236220474" bottom="0.55118110236220474" header="0.31496062992125984" footer="0.31496062992125984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AF706-5F91-4BCD-B83C-FD6354F7096C}">
  <dimension ref="A1:F45"/>
  <sheetViews>
    <sheetView view="pageBreakPreview" zoomScaleNormal="100" zoomScaleSheetLayoutView="100" workbookViewId="0">
      <selection activeCell="A11" sqref="A11:E11"/>
    </sheetView>
  </sheetViews>
  <sheetFormatPr defaultRowHeight="15" x14ac:dyDescent="0.25"/>
  <cols>
    <col min="1" max="1" width="35.7109375" customWidth="1"/>
    <col min="2" max="2" width="18.28515625" customWidth="1"/>
    <col min="3" max="3" width="12.140625" customWidth="1"/>
    <col min="4" max="4" width="13.28515625" customWidth="1"/>
    <col min="5" max="5" width="19.85546875" customWidth="1"/>
    <col min="6" max="6" width="10" bestFit="1" customWidth="1"/>
  </cols>
  <sheetData>
    <row r="1" spans="1:5" x14ac:dyDescent="0.25">
      <c r="A1" s="2"/>
      <c r="B1" s="2"/>
      <c r="C1" s="2"/>
      <c r="D1" s="2"/>
      <c r="E1" s="2" t="s">
        <v>0</v>
      </c>
    </row>
    <row r="2" spans="1:5" x14ac:dyDescent="0.25">
      <c r="A2" s="2"/>
      <c r="B2" s="2"/>
      <c r="C2" s="2"/>
      <c r="D2" s="2"/>
      <c r="E2" s="2" t="s">
        <v>1</v>
      </c>
    </row>
    <row r="3" spans="1:5" x14ac:dyDescent="0.25">
      <c r="A3" s="2"/>
      <c r="B3" s="2"/>
      <c r="C3" s="2"/>
      <c r="D3" s="2"/>
      <c r="E3" s="2" t="s">
        <v>2</v>
      </c>
    </row>
    <row r="4" spans="1:5" x14ac:dyDescent="0.25">
      <c r="A4" s="2"/>
      <c r="B4" s="2"/>
      <c r="C4" s="2"/>
      <c r="D4" s="2"/>
      <c r="E4" s="2" t="s">
        <v>3</v>
      </c>
    </row>
    <row r="5" spans="1:5" x14ac:dyDescent="0.25">
      <c r="A5" s="2"/>
      <c r="B5" s="2"/>
      <c r="C5" s="2"/>
      <c r="D5" s="2"/>
      <c r="E5" s="2" t="s">
        <v>4</v>
      </c>
    </row>
    <row r="6" spans="1:5" x14ac:dyDescent="0.25">
      <c r="A6" s="2"/>
      <c r="B6" s="2"/>
      <c r="C6" s="2"/>
      <c r="D6" s="2"/>
      <c r="E6" s="2" t="s">
        <v>5</v>
      </c>
    </row>
    <row r="7" spans="1:5" x14ac:dyDescent="0.25">
      <c r="A7" s="3"/>
      <c r="B7" s="4"/>
      <c r="C7" s="4"/>
      <c r="D7" s="4"/>
      <c r="E7" s="4"/>
    </row>
    <row r="8" spans="1:5" x14ac:dyDescent="0.25">
      <c r="A8" s="51" t="s">
        <v>26</v>
      </c>
      <c r="B8" s="51"/>
      <c r="C8" s="51"/>
      <c r="D8" s="51"/>
      <c r="E8" s="51"/>
    </row>
    <row r="9" spans="1:5" x14ac:dyDescent="0.25">
      <c r="A9" s="51" t="s">
        <v>27</v>
      </c>
      <c r="B9" s="51"/>
      <c r="C9" s="51"/>
      <c r="D9" s="51"/>
      <c r="E9" s="51"/>
    </row>
    <row r="10" spans="1:5" x14ac:dyDescent="0.25">
      <c r="A10" s="51" t="s">
        <v>28</v>
      </c>
      <c r="B10" s="51"/>
      <c r="C10" s="51"/>
      <c r="D10" s="51"/>
      <c r="E10" s="51"/>
    </row>
    <row r="11" spans="1:5" x14ac:dyDescent="0.25">
      <c r="A11" s="52" t="s">
        <v>40</v>
      </c>
      <c r="B11" s="52"/>
      <c r="C11" s="52"/>
      <c r="D11" s="52"/>
      <c r="E11" s="52"/>
    </row>
    <row r="12" spans="1:5" x14ac:dyDescent="0.25">
      <c r="A12" s="5"/>
      <c r="B12" s="4"/>
      <c r="C12" s="4"/>
      <c r="D12" s="4"/>
      <c r="E12" s="4"/>
    </row>
    <row r="13" spans="1:5" ht="33.75" customHeight="1" x14ac:dyDescent="0.25">
      <c r="A13" s="48" t="s">
        <v>19</v>
      </c>
      <c r="B13" s="48"/>
      <c r="C13" s="48"/>
      <c r="D13" s="48"/>
      <c r="E13" s="48"/>
    </row>
    <row r="14" spans="1:5" ht="15.75" customHeight="1" x14ac:dyDescent="0.25">
      <c r="A14" s="48" t="s">
        <v>6</v>
      </c>
      <c r="B14" s="48"/>
      <c r="C14" s="49" t="s">
        <v>32</v>
      </c>
      <c r="D14" s="49"/>
      <c r="E14" s="49"/>
    </row>
    <row r="15" spans="1:5" ht="25.5" customHeight="1" x14ac:dyDescent="0.25">
      <c r="A15" s="48" t="s">
        <v>7</v>
      </c>
      <c r="B15" s="48"/>
      <c r="C15" s="49" t="s">
        <v>8</v>
      </c>
      <c r="D15" s="49"/>
      <c r="E15" s="49"/>
    </row>
    <row r="16" spans="1:5" x14ac:dyDescent="0.25">
      <c r="A16" s="5"/>
      <c r="B16" s="4"/>
      <c r="C16" s="4"/>
      <c r="D16" s="4"/>
      <c r="E16" s="4"/>
    </row>
    <row r="17" spans="1:6" ht="10.5" customHeight="1" x14ac:dyDescent="0.25">
      <c r="A17" s="5"/>
      <c r="B17" s="4"/>
      <c r="C17" s="4"/>
      <c r="D17" s="4"/>
      <c r="E17" s="4"/>
    </row>
    <row r="18" spans="1:6" x14ac:dyDescent="0.25">
      <c r="A18" s="5"/>
      <c r="B18" s="4"/>
      <c r="C18" s="4"/>
      <c r="D18" s="4"/>
      <c r="E18" s="4"/>
    </row>
    <row r="19" spans="1:6" ht="15.75" customHeight="1" x14ac:dyDescent="0.25">
      <c r="A19" s="50" t="s">
        <v>9</v>
      </c>
      <c r="B19" s="49" t="s">
        <v>10</v>
      </c>
      <c r="C19" s="49"/>
      <c r="D19" s="49"/>
      <c r="E19" s="49" t="s">
        <v>30</v>
      </c>
    </row>
    <row r="20" spans="1:6" ht="25.5" x14ac:dyDescent="0.25">
      <c r="A20" s="50"/>
      <c r="B20" s="49" t="s">
        <v>11</v>
      </c>
      <c r="C20" s="22" t="s">
        <v>12</v>
      </c>
      <c r="D20" s="22" t="s">
        <v>13</v>
      </c>
      <c r="E20" s="49"/>
    </row>
    <row r="21" spans="1:6" x14ac:dyDescent="0.25">
      <c r="A21" s="50"/>
      <c r="B21" s="49"/>
      <c r="C21" s="22" t="s">
        <v>14</v>
      </c>
      <c r="D21" s="22" t="s">
        <v>14</v>
      </c>
      <c r="E21" s="49"/>
    </row>
    <row r="22" spans="1:6" x14ac:dyDescent="0.25">
      <c r="A22" s="22" t="s">
        <v>31</v>
      </c>
      <c r="B22" s="11">
        <v>0.38900000000000001</v>
      </c>
      <c r="C22" s="6">
        <v>3.19238</v>
      </c>
      <c r="D22" s="7">
        <f>ROUND(B22*C22*1000,2)</f>
        <v>1241.8399999999999</v>
      </c>
      <c r="E22" s="7"/>
      <c r="F22" t="s">
        <v>41</v>
      </c>
    </row>
    <row r="23" spans="1:6" x14ac:dyDescent="0.25">
      <c r="A23" s="22" t="s">
        <v>31</v>
      </c>
      <c r="B23" s="11">
        <v>0.32100000000000001</v>
      </c>
      <c r="C23" s="6">
        <v>3.0429400000000002</v>
      </c>
      <c r="D23" s="7">
        <f>ROUND(B23*C23*1000,2)</f>
        <v>976.78</v>
      </c>
      <c r="E23" s="7"/>
      <c r="F23" t="s">
        <v>41</v>
      </c>
    </row>
    <row r="24" spans="1:6" x14ac:dyDescent="0.25">
      <c r="A24" s="22" t="s">
        <v>31</v>
      </c>
      <c r="B24" s="11">
        <v>0.69099999999999995</v>
      </c>
      <c r="C24" s="6">
        <v>2.95119</v>
      </c>
      <c r="D24" s="7">
        <f>ROUND(B24*C24*1000,2)</f>
        <v>2039.27</v>
      </c>
      <c r="E24" s="7"/>
      <c r="F24" t="s">
        <v>42</v>
      </c>
    </row>
    <row r="25" spans="1:6" x14ac:dyDescent="0.25">
      <c r="A25" s="22" t="s">
        <v>31</v>
      </c>
      <c r="B25" s="11">
        <v>0.55100000000000005</v>
      </c>
      <c r="C25" s="6">
        <v>2.7554799999999999</v>
      </c>
      <c r="D25" s="7">
        <f t="shared" ref="D25:D29" si="0">ROUND(B25*C25*1000,2)</f>
        <v>1518.27</v>
      </c>
      <c r="E25" s="7"/>
      <c r="F25" t="s">
        <v>42</v>
      </c>
    </row>
    <row r="26" spans="1:6" x14ac:dyDescent="0.25">
      <c r="A26" s="22" t="s">
        <v>31</v>
      </c>
      <c r="B26" s="11">
        <v>0.42199999999999999</v>
      </c>
      <c r="C26" s="6">
        <v>3.2476799999999999</v>
      </c>
      <c r="D26" s="7">
        <f t="shared" si="0"/>
        <v>1370.52</v>
      </c>
      <c r="E26" s="7"/>
      <c r="F26" t="s">
        <v>43</v>
      </c>
    </row>
    <row r="27" spans="1:6" x14ac:dyDescent="0.25">
      <c r="A27" s="22" t="s">
        <v>31</v>
      </c>
      <c r="B27" s="11">
        <v>0.42299999999999999</v>
      </c>
      <c r="C27" s="6">
        <v>3.1089600000000002</v>
      </c>
      <c r="D27" s="7">
        <f t="shared" si="0"/>
        <v>1315.09</v>
      </c>
      <c r="E27" s="7"/>
      <c r="F27" t="s">
        <v>43</v>
      </c>
    </row>
    <row r="28" spans="1:6" x14ac:dyDescent="0.25">
      <c r="A28" s="22" t="s">
        <v>31</v>
      </c>
      <c r="B28" s="11">
        <v>0.39600000000000002</v>
      </c>
      <c r="C28" s="6">
        <v>3.0921500000000002</v>
      </c>
      <c r="D28" s="7">
        <f t="shared" si="0"/>
        <v>1224.49</v>
      </c>
      <c r="E28" s="7"/>
      <c r="F28" t="s">
        <v>44</v>
      </c>
    </row>
    <row r="29" spans="1:6" x14ac:dyDescent="0.25">
      <c r="A29" s="22" t="s">
        <v>31</v>
      </c>
      <c r="B29" s="11">
        <v>0.42799999999999999</v>
      </c>
      <c r="C29" s="6">
        <v>2.92353</v>
      </c>
      <c r="D29" s="7">
        <f t="shared" si="0"/>
        <v>1251.27</v>
      </c>
      <c r="E29" s="7"/>
      <c r="F29" t="s">
        <v>44</v>
      </c>
    </row>
    <row r="30" spans="1:6" x14ac:dyDescent="0.25">
      <c r="A30" s="22" t="s">
        <v>18</v>
      </c>
      <c r="B30" s="11">
        <f>SUM(B22:B29)</f>
        <v>3.621</v>
      </c>
      <c r="C30" s="6"/>
      <c r="D30" s="7">
        <f>SUM(D22:D29)</f>
        <v>10937.53</v>
      </c>
      <c r="E30" s="7">
        <f>SUM(E22:E24)</f>
        <v>0</v>
      </c>
      <c r="F30" s="1"/>
    </row>
    <row r="31" spans="1:6" x14ac:dyDescent="0.25">
      <c r="A31" s="5" t="s">
        <v>15</v>
      </c>
      <c r="B31" s="4"/>
      <c r="C31" s="4"/>
      <c r="D31" s="4"/>
      <c r="E31" s="4"/>
    </row>
    <row r="32" spans="1:6" ht="26.25" customHeight="1" x14ac:dyDescent="0.25">
      <c r="A32" s="46" t="s">
        <v>16</v>
      </c>
      <c r="B32" s="46"/>
      <c r="C32" s="46"/>
      <c r="D32" s="46"/>
      <c r="E32" s="46"/>
    </row>
    <row r="33" spans="1:5" ht="15.75" customHeight="1" x14ac:dyDescent="0.25">
      <c r="A33" s="21"/>
      <c r="B33" s="21"/>
      <c r="C33" s="21"/>
      <c r="D33" s="21"/>
      <c r="E33" s="21"/>
    </row>
    <row r="34" spans="1:5" x14ac:dyDescent="0.25">
      <c r="A34" s="8"/>
      <c r="B34" s="8"/>
      <c r="C34" s="8"/>
      <c r="D34" s="8"/>
      <c r="E34" s="8"/>
    </row>
    <row r="35" spans="1:5" x14ac:dyDescent="0.25">
      <c r="A35" s="9" t="s">
        <v>46</v>
      </c>
      <c r="B35" s="4"/>
      <c r="C35" s="10"/>
      <c r="D35" s="10"/>
      <c r="E35" s="4"/>
    </row>
    <row r="36" spans="1:5" x14ac:dyDescent="0.25">
      <c r="A36" s="9" t="s">
        <v>22</v>
      </c>
      <c r="B36" s="4"/>
      <c r="C36" s="47" t="s">
        <v>23</v>
      </c>
      <c r="D36" s="47"/>
      <c r="E36" s="4"/>
    </row>
    <row r="37" spans="1:5" x14ac:dyDescent="0.25">
      <c r="A37" s="9" t="s">
        <v>17</v>
      </c>
      <c r="B37" s="4"/>
      <c r="C37" s="4"/>
      <c r="D37" s="4"/>
      <c r="E37" s="4"/>
    </row>
    <row r="38" spans="1:5" x14ac:dyDescent="0.25">
      <c r="A38" s="9"/>
      <c r="B38" s="4"/>
      <c r="C38" s="4"/>
      <c r="D38" s="4"/>
      <c r="E38" s="4"/>
    </row>
    <row r="39" spans="1:5" x14ac:dyDescent="0.25">
      <c r="A39" s="9"/>
      <c r="B39" s="4"/>
      <c r="C39" s="4"/>
      <c r="D39" s="4"/>
      <c r="E39" s="4"/>
    </row>
    <row r="40" spans="1:5" x14ac:dyDescent="0.25">
      <c r="A40" s="9" t="s">
        <v>20</v>
      </c>
      <c r="B40" s="4"/>
      <c r="C40" s="4"/>
      <c r="D40" s="4"/>
      <c r="E40" s="4"/>
    </row>
    <row r="41" spans="1:5" x14ac:dyDescent="0.25">
      <c r="A41" s="2"/>
      <c r="B41" s="3" t="s">
        <v>21</v>
      </c>
      <c r="C41" s="10"/>
      <c r="D41" s="10"/>
      <c r="E41" s="4"/>
    </row>
    <row r="42" spans="1:5" x14ac:dyDescent="0.25">
      <c r="A42" s="9" t="s">
        <v>25</v>
      </c>
      <c r="B42" s="4"/>
      <c r="C42" s="47" t="s">
        <v>23</v>
      </c>
      <c r="D42" s="47"/>
      <c r="E42" s="4"/>
    </row>
    <row r="43" spans="1:5" x14ac:dyDescent="0.25">
      <c r="A43" s="9"/>
      <c r="B43" s="4"/>
      <c r="C43" s="4"/>
      <c r="D43" s="4"/>
      <c r="E43" s="4"/>
    </row>
    <row r="44" spans="1:5" x14ac:dyDescent="0.25">
      <c r="A44" s="9" t="s">
        <v>24</v>
      </c>
      <c r="B44" s="4"/>
      <c r="C44" s="9" t="s">
        <v>35</v>
      </c>
      <c r="D44" s="4"/>
      <c r="E44" s="4"/>
    </row>
    <row r="45" spans="1:5" x14ac:dyDescent="0.25">
      <c r="A45" s="9" t="s">
        <v>29</v>
      </c>
      <c r="B45" s="4"/>
      <c r="C45" s="4"/>
      <c r="D45" s="4"/>
      <c r="E45" s="4"/>
    </row>
  </sheetData>
  <mergeCells count="16">
    <mergeCell ref="A14:B14"/>
    <mergeCell ref="C14:E14"/>
    <mergeCell ref="A8:E8"/>
    <mergeCell ref="A9:E9"/>
    <mergeCell ref="A10:E10"/>
    <mergeCell ref="A11:E11"/>
    <mergeCell ref="A13:E13"/>
    <mergeCell ref="A32:E32"/>
    <mergeCell ref="C36:D36"/>
    <mergeCell ref="C42:D42"/>
    <mergeCell ref="A15:B15"/>
    <mergeCell ref="C15:E15"/>
    <mergeCell ref="A19:A21"/>
    <mergeCell ref="B19:D19"/>
    <mergeCell ref="E19:E21"/>
    <mergeCell ref="B20:B21"/>
  </mergeCells>
  <pageMargins left="0.9055118110236221" right="0.51181102362204722" top="0.55118110236220474" bottom="0.55118110236220474" header="0.31496062992125984" footer="0.31496062992125984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0837-A48A-41A6-B8FE-25F547F636DF}">
  <dimension ref="A1:F40"/>
  <sheetViews>
    <sheetView view="pageBreakPreview" topLeftCell="A6" zoomScaleNormal="100" zoomScaleSheetLayoutView="100" workbookViewId="0">
      <selection activeCell="E83" sqref="E83"/>
    </sheetView>
  </sheetViews>
  <sheetFormatPr defaultRowHeight="15" x14ac:dyDescent="0.25"/>
  <cols>
    <col min="1" max="1" width="35.7109375" customWidth="1"/>
    <col min="2" max="2" width="18.28515625" customWidth="1"/>
    <col min="3" max="3" width="12.140625" customWidth="1"/>
    <col min="4" max="4" width="13.28515625" customWidth="1"/>
    <col min="5" max="5" width="19.85546875" customWidth="1"/>
    <col min="6" max="6" width="10" bestFit="1" customWidth="1"/>
  </cols>
  <sheetData>
    <row r="1" spans="1:5" x14ac:dyDescent="0.25">
      <c r="A1" s="2"/>
      <c r="B1" s="2"/>
      <c r="C1" s="2"/>
      <c r="D1" s="2"/>
      <c r="E1" s="2" t="s">
        <v>0</v>
      </c>
    </row>
    <row r="2" spans="1:5" x14ac:dyDescent="0.25">
      <c r="A2" s="2"/>
      <c r="B2" s="2"/>
      <c r="C2" s="2"/>
      <c r="D2" s="2"/>
      <c r="E2" s="2" t="s">
        <v>1</v>
      </c>
    </row>
    <row r="3" spans="1:5" x14ac:dyDescent="0.25">
      <c r="A3" s="2"/>
      <c r="B3" s="2"/>
      <c r="C3" s="2"/>
      <c r="D3" s="2"/>
      <c r="E3" s="2" t="s">
        <v>2</v>
      </c>
    </row>
    <row r="4" spans="1:5" x14ac:dyDescent="0.25">
      <c r="A4" s="2"/>
      <c r="B4" s="2"/>
      <c r="C4" s="2"/>
      <c r="D4" s="2"/>
      <c r="E4" s="2" t="s">
        <v>3</v>
      </c>
    </row>
    <row r="5" spans="1:5" x14ac:dyDescent="0.25">
      <c r="A5" s="2"/>
      <c r="B5" s="2"/>
      <c r="C5" s="2"/>
      <c r="D5" s="2"/>
      <c r="E5" s="2" t="s">
        <v>4</v>
      </c>
    </row>
    <row r="6" spans="1:5" x14ac:dyDescent="0.25">
      <c r="A6" s="2"/>
      <c r="B6" s="2"/>
      <c r="C6" s="2"/>
      <c r="D6" s="2"/>
      <c r="E6" s="2" t="s">
        <v>5</v>
      </c>
    </row>
    <row r="7" spans="1:5" x14ac:dyDescent="0.25">
      <c r="A7" s="3"/>
      <c r="B7" s="4"/>
      <c r="C7" s="4"/>
      <c r="D7" s="4"/>
      <c r="E7" s="4"/>
    </row>
    <row r="8" spans="1:5" x14ac:dyDescent="0.25">
      <c r="A8" s="51" t="s">
        <v>26</v>
      </c>
      <c r="B8" s="51"/>
      <c r="C8" s="51"/>
      <c r="D8" s="51"/>
      <c r="E8" s="51"/>
    </row>
    <row r="9" spans="1:5" x14ac:dyDescent="0.25">
      <c r="A9" s="51" t="s">
        <v>27</v>
      </c>
      <c r="B9" s="51"/>
      <c r="C9" s="51"/>
      <c r="D9" s="51"/>
      <c r="E9" s="51"/>
    </row>
    <row r="10" spans="1:5" x14ac:dyDescent="0.25">
      <c r="A10" s="51" t="s">
        <v>28</v>
      </c>
      <c r="B10" s="51"/>
      <c r="C10" s="51"/>
      <c r="D10" s="51"/>
      <c r="E10" s="51"/>
    </row>
    <row r="11" spans="1:5" x14ac:dyDescent="0.25">
      <c r="A11" s="51" t="s">
        <v>47</v>
      </c>
      <c r="B11" s="51"/>
      <c r="C11" s="51"/>
      <c r="D11" s="51"/>
      <c r="E11" s="51"/>
    </row>
    <row r="12" spans="1:5" x14ac:dyDescent="0.25">
      <c r="A12" s="5"/>
      <c r="B12" s="4"/>
      <c r="C12" s="4"/>
      <c r="D12" s="4"/>
      <c r="E12" s="4"/>
    </row>
    <row r="13" spans="1:5" ht="33.75" customHeight="1" x14ac:dyDescent="0.25">
      <c r="A13" s="48" t="s">
        <v>19</v>
      </c>
      <c r="B13" s="48"/>
      <c r="C13" s="48"/>
      <c r="D13" s="48"/>
      <c r="E13" s="48"/>
    </row>
    <row r="14" spans="1:5" ht="15.75" customHeight="1" x14ac:dyDescent="0.25">
      <c r="A14" s="48" t="s">
        <v>6</v>
      </c>
      <c r="B14" s="48"/>
      <c r="C14" s="49" t="s">
        <v>32</v>
      </c>
      <c r="D14" s="49"/>
      <c r="E14" s="49"/>
    </row>
    <row r="15" spans="1:5" ht="25.5" customHeight="1" x14ac:dyDescent="0.25">
      <c r="A15" s="48" t="s">
        <v>7</v>
      </c>
      <c r="B15" s="48"/>
      <c r="C15" s="49" t="s">
        <v>8</v>
      </c>
      <c r="D15" s="49"/>
      <c r="E15" s="49"/>
    </row>
    <row r="16" spans="1:5" x14ac:dyDescent="0.25">
      <c r="A16" s="5"/>
      <c r="B16" s="4"/>
      <c r="C16" s="4"/>
      <c r="D16" s="4"/>
      <c r="E16" s="4"/>
    </row>
    <row r="17" spans="1:6" ht="10.5" customHeight="1" x14ac:dyDescent="0.25">
      <c r="A17" s="5"/>
      <c r="B17" s="4"/>
      <c r="C17" s="4"/>
      <c r="D17" s="4"/>
      <c r="E17" s="4"/>
    </row>
    <row r="18" spans="1:6" x14ac:dyDescent="0.25">
      <c r="A18" s="5"/>
      <c r="B18" s="4"/>
      <c r="C18" s="4"/>
      <c r="D18" s="4"/>
      <c r="E18" s="4"/>
    </row>
    <row r="19" spans="1:6" ht="15.75" customHeight="1" x14ac:dyDescent="0.25">
      <c r="A19" s="50" t="s">
        <v>9</v>
      </c>
      <c r="B19" s="49" t="s">
        <v>10</v>
      </c>
      <c r="C19" s="49"/>
      <c r="D19" s="49"/>
      <c r="E19" s="49" t="s">
        <v>30</v>
      </c>
    </row>
    <row r="20" spans="1:6" ht="25.5" x14ac:dyDescent="0.25">
      <c r="A20" s="50"/>
      <c r="B20" s="49" t="s">
        <v>11</v>
      </c>
      <c r="C20" s="23" t="s">
        <v>12</v>
      </c>
      <c r="D20" s="23" t="s">
        <v>13</v>
      </c>
      <c r="E20" s="49"/>
    </row>
    <row r="21" spans="1:6" x14ac:dyDescent="0.25">
      <c r="A21" s="50"/>
      <c r="B21" s="49"/>
      <c r="C21" s="23" t="s">
        <v>14</v>
      </c>
      <c r="D21" s="23" t="s">
        <v>14</v>
      </c>
      <c r="E21" s="49"/>
    </row>
    <row r="22" spans="1:6" x14ac:dyDescent="0.25">
      <c r="A22" s="23" t="s">
        <v>31</v>
      </c>
      <c r="B22" s="11">
        <v>16.244</v>
      </c>
      <c r="C22" s="6">
        <v>3.18635</v>
      </c>
      <c r="D22" s="7">
        <f>ROUND(B22*C22*1000,2)</f>
        <v>51759.07</v>
      </c>
      <c r="E22" s="7">
        <v>89829.83</v>
      </c>
    </row>
    <row r="23" spans="1:6" x14ac:dyDescent="0.25">
      <c r="A23" s="23" t="s">
        <v>31</v>
      </c>
      <c r="B23" s="11">
        <v>8.6999999999999994E-2</v>
      </c>
      <c r="C23" s="6">
        <v>3.18635</v>
      </c>
      <c r="D23" s="7">
        <v>277.22000000000003</v>
      </c>
      <c r="E23" s="7"/>
    </row>
    <row r="24" spans="1:6" x14ac:dyDescent="0.25">
      <c r="A24" s="23" t="s">
        <v>31</v>
      </c>
      <c r="B24" s="11">
        <v>0.40400000000000003</v>
      </c>
      <c r="C24" s="6">
        <v>3.18635</v>
      </c>
      <c r="D24" s="7">
        <f>ROUND(B24*C24*1000,2)</f>
        <v>1287.29</v>
      </c>
      <c r="E24" s="7"/>
    </row>
    <row r="25" spans="1:6" x14ac:dyDescent="0.25">
      <c r="A25" s="23" t="s">
        <v>18</v>
      </c>
      <c r="B25" s="11">
        <f>SUM(B22:B24)</f>
        <v>16.734999999999999</v>
      </c>
      <c r="C25" s="6"/>
      <c r="D25" s="7">
        <f>SUM(D22:D24)</f>
        <v>53323.58</v>
      </c>
      <c r="E25" s="7">
        <f>SUM(E22:E24)</f>
        <v>89829.83</v>
      </c>
      <c r="F25" s="1"/>
    </row>
    <row r="26" spans="1:6" x14ac:dyDescent="0.25">
      <c r="A26" s="5" t="s">
        <v>15</v>
      </c>
      <c r="B26" s="4"/>
      <c r="C26" s="4"/>
      <c r="D26" s="4"/>
      <c r="E26" s="4"/>
    </row>
    <row r="27" spans="1:6" ht="26.25" customHeight="1" x14ac:dyDescent="0.25">
      <c r="A27" s="46" t="s">
        <v>16</v>
      </c>
      <c r="B27" s="46"/>
      <c r="C27" s="46"/>
      <c r="D27" s="46"/>
      <c r="E27" s="46"/>
    </row>
    <row r="28" spans="1:6" ht="15.75" customHeight="1" x14ac:dyDescent="0.25">
      <c r="A28" s="24"/>
      <c r="B28" s="24"/>
      <c r="C28" s="24"/>
      <c r="D28" s="24"/>
      <c r="E28" s="24"/>
    </row>
    <row r="29" spans="1:6" x14ac:dyDescent="0.25">
      <c r="A29" s="8"/>
      <c r="B29" s="8"/>
      <c r="C29" s="8"/>
      <c r="D29" s="8"/>
      <c r="E29" s="8"/>
    </row>
    <row r="30" spans="1:6" x14ac:dyDescent="0.25">
      <c r="A30" s="9" t="s">
        <v>45</v>
      </c>
      <c r="B30" s="4"/>
      <c r="C30" s="10"/>
      <c r="D30" s="10"/>
      <c r="E30" s="4"/>
    </row>
    <row r="31" spans="1:6" x14ac:dyDescent="0.25">
      <c r="A31" s="9" t="s">
        <v>22</v>
      </c>
      <c r="B31" s="4"/>
      <c r="C31" s="47" t="s">
        <v>23</v>
      </c>
      <c r="D31" s="47"/>
      <c r="E31" s="4"/>
    </row>
    <row r="32" spans="1:6" x14ac:dyDescent="0.25">
      <c r="A32" s="9" t="s">
        <v>17</v>
      </c>
      <c r="B32" s="4"/>
      <c r="C32" s="4"/>
      <c r="D32" s="4"/>
      <c r="E32" s="4"/>
    </row>
    <row r="33" spans="1:5" x14ac:dyDescent="0.25">
      <c r="A33" s="9"/>
      <c r="B33" s="4"/>
      <c r="C33" s="4"/>
      <c r="D33" s="4"/>
      <c r="E33" s="4"/>
    </row>
    <row r="34" spans="1:5" x14ac:dyDescent="0.25">
      <c r="A34" s="9"/>
      <c r="B34" s="4"/>
      <c r="C34" s="4"/>
      <c r="D34" s="4"/>
      <c r="E34" s="4"/>
    </row>
    <row r="35" spans="1:5" x14ac:dyDescent="0.25">
      <c r="A35" s="9" t="s">
        <v>20</v>
      </c>
      <c r="B35" s="4"/>
      <c r="C35" s="4"/>
      <c r="D35" s="4"/>
      <c r="E35" s="4"/>
    </row>
    <row r="36" spans="1:5" x14ac:dyDescent="0.25">
      <c r="A36" s="2"/>
      <c r="B36" s="3" t="s">
        <v>21</v>
      </c>
      <c r="C36" s="10"/>
      <c r="D36" s="10"/>
      <c r="E36" s="4"/>
    </row>
    <row r="37" spans="1:5" x14ac:dyDescent="0.25">
      <c r="A37" s="9" t="s">
        <v>25</v>
      </c>
      <c r="B37" s="4"/>
      <c r="C37" s="47" t="s">
        <v>23</v>
      </c>
      <c r="D37" s="47"/>
      <c r="E37" s="4"/>
    </row>
    <row r="38" spans="1:5" x14ac:dyDescent="0.25">
      <c r="A38" s="9"/>
      <c r="B38" s="4"/>
      <c r="C38" s="4"/>
      <c r="D38" s="4"/>
      <c r="E38" s="4"/>
    </row>
    <row r="39" spans="1:5" x14ac:dyDescent="0.25">
      <c r="A39" s="9" t="s">
        <v>24</v>
      </c>
      <c r="B39" s="4"/>
      <c r="C39" s="9" t="s">
        <v>35</v>
      </c>
      <c r="D39" s="4"/>
      <c r="E39" s="4"/>
    </row>
    <row r="40" spans="1:5" x14ac:dyDescent="0.25">
      <c r="A40" s="9" t="s">
        <v>29</v>
      </c>
      <c r="B40" s="4"/>
      <c r="C40" s="4"/>
      <c r="D40" s="4"/>
      <c r="E40" s="4"/>
    </row>
  </sheetData>
  <mergeCells count="16">
    <mergeCell ref="A27:E27"/>
    <mergeCell ref="C31:D31"/>
    <mergeCell ref="C37:D37"/>
    <mergeCell ref="A15:B15"/>
    <mergeCell ref="C15:E15"/>
    <mergeCell ref="A19:A21"/>
    <mergeCell ref="B19:D19"/>
    <mergeCell ref="E19:E21"/>
    <mergeCell ref="B20:B21"/>
    <mergeCell ref="A14:B14"/>
    <mergeCell ref="C14:E14"/>
    <mergeCell ref="A8:E8"/>
    <mergeCell ref="A9:E9"/>
    <mergeCell ref="A10:E10"/>
    <mergeCell ref="A11:E11"/>
    <mergeCell ref="A13:E13"/>
  </mergeCells>
  <pageMargins left="0.9055118110236221" right="0.51181102362204722" top="0.55118110236220474" bottom="0.55118110236220474" header="0.31496062992125984" footer="0.31496062992125984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DA9A1-29D5-482A-9F7B-FC3883C2EF53}">
  <dimension ref="A1:F40"/>
  <sheetViews>
    <sheetView view="pageBreakPreview" topLeftCell="A6" zoomScaleNormal="100" zoomScaleSheetLayoutView="100" workbookViewId="0">
      <selection activeCell="E83" sqref="E83"/>
    </sheetView>
  </sheetViews>
  <sheetFormatPr defaultRowHeight="15" x14ac:dyDescent="0.25"/>
  <cols>
    <col min="1" max="1" width="35.7109375" customWidth="1"/>
    <col min="2" max="2" width="18.28515625" customWidth="1"/>
    <col min="3" max="3" width="12.140625" customWidth="1"/>
    <col min="4" max="4" width="13.28515625" customWidth="1"/>
    <col min="5" max="5" width="19.85546875" customWidth="1"/>
    <col min="6" max="6" width="10" bestFit="1" customWidth="1"/>
  </cols>
  <sheetData>
    <row r="1" spans="1:5" x14ac:dyDescent="0.25">
      <c r="A1" s="2"/>
      <c r="B1" s="2"/>
      <c r="C1" s="2"/>
      <c r="D1" s="2"/>
      <c r="E1" s="2" t="s">
        <v>0</v>
      </c>
    </row>
    <row r="2" spans="1:5" x14ac:dyDescent="0.25">
      <c r="A2" s="2"/>
      <c r="B2" s="2"/>
      <c r="C2" s="2"/>
      <c r="D2" s="2"/>
      <c r="E2" s="2" t="s">
        <v>1</v>
      </c>
    </row>
    <row r="3" spans="1:5" x14ac:dyDescent="0.25">
      <c r="A3" s="2"/>
      <c r="B3" s="2"/>
      <c r="C3" s="2"/>
      <c r="D3" s="2"/>
      <c r="E3" s="2" t="s">
        <v>2</v>
      </c>
    </row>
    <row r="4" spans="1:5" x14ac:dyDescent="0.25">
      <c r="A4" s="2"/>
      <c r="B4" s="2"/>
      <c r="C4" s="2"/>
      <c r="D4" s="2"/>
      <c r="E4" s="2" t="s">
        <v>3</v>
      </c>
    </row>
    <row r="5" spans="1:5" x14ac:dyDescent="0.25">
      <c r="A5" s="2"/>
      <c r="B5" s="2"/>
      <c r="C5" s="2"/>
      <c r="D5" s="2"/>
      <c r="E5" s="2" t="s">
        <v>4</v>
      </c>
    </row>
    <row r="6" spans="1:5" x14ac:dyDescent="0.25">
      <c r="A6" s="2"/>
      <c r="B6" s="2"/>
      <c r="C6" s="2"/>
      <c r="D6" s="2"/>
      <c r="E6" s="2" t="s">
        <v>5</v>
      </c>
    </row>
    <row r="7" spans="1:5" x14ac:dyDescent="0.25">
      <c r="A7" s="3"/>
      <c r="B7" s="4"/>
      <c r="C7" s="4"/>
      <c r="D7" s="4"/>
      <c r="E7" s="4"/>
    </row>
    <row r="8" spans="1:5" x14ac:dyDescent="0.25">
      <c r="A8" s="51" t="s">
        <v>26</v>
      </c>
      <c r="B8" s="51"/>
      <c r="C8" s="51"/>
      <c r="D8" s="51"/>
      <c r="E8" s="51"/>
    </row>
    <row r="9" spans="1:5" x14ac:dyDescent="0.25">
      <c r="A9" s="51" t="s">
        <v>27</v>
      </c>
      <c r="B9" s="51"/>
      <c r="C9" s="51"/>
      <c r="D9" s="51"/>
      <c r="E9" s="51"/>
    </row>
    <row r="10" spans="1:5" x14ac:dyDescent="0.25">
      <c r="A10" s="51" t="s">
        <v>28</v>
      </c>
      <c r="B10" s="51"/>
      <c r="C10" s="51"/>
      <c r="D10" s="51"/>
      <c r="E10" s="51"/>
    </row>
    <row r="11" spans="1:5" x14ac:dyDescent="0.25">
      <c r="A11" s="51" t="s">
        <v>48</v>
      </c>
      <c r="B11" s="51"/>
      <c r="C11" s="51"/>
      <c r="D11" s="51"/>
      <c r="E11" s="51"/>
    </row>
    <row r="12" spans="1:5" x14ac:dyDescent="0.25">
      <c r="A12" s="5"/>
      <c r="B12" s="4"/>
      <c r="C12" s="4"/>
      <c r="D12" s="4"/>
      <c r="E12" s="4"/>
    </row>
    <row r="13" spans="1:5" ht="33.75" customHeight="1" x14ac:dyDescent="0.25">
      <c r="A13" s="48" t="s">
        <v>19</v>
      </c>
      <c r="B13" s="48"/>
      <c r="C13" s="48"/>
      <c r="D13" s="48"/>
      <c r="E13" s="48"/>
    </row>
    <row r="14" spans="1:5" ht="15.75" customHeight="1" x14ac:dyDescent="0.25">
      <c r="A14" s="48" t="s">
        <v>6</v>
      </c>
      <c r="B14" s="48"/>
      <c r="C14" s="49" t="s">
        <v>32</v>
      </c>
      <c r="D14" s="49"/>
      <c r="E14" s="49"/>
    </row>
    <row r="15" spans="1:5" ht="25.5" customHeight="1" x14ac:dyDescent="0.25">
      <c r="A15" s="48" t="s">
        <v>7</v>
      </c>
      <c r="B15" s="48"/>
      <c r="C15" s="49" t="s">
        <v>8</v>
      </c>
      <c r="D15" s="49"/>
      <c r="E15" s="49"/>
    </row>
    <row r="16" spans="1:5" x14ac:dyDescent="0.25">
      <c r="A16" s="5"/>
      <c r="B16" s="4"/>
      <c r="C16" s="4"/>
      <c r="D16" s="4"/>
      <c r="E16" s="4"/>
    </row>
    <row r="17" spans="1:6" ht="10.5" customHeight="1" x14ac:dyDescent="0.25">
      <c r="A17" s="5"/>
      <c r="B17" s="4"/>
      <c r="C17" s="4"/>
      <c r="D17" s="4"/>
      <c r="E17" s="4"/>
    </row>
    <row r="18" spans="1:6" x14ac:dyDescent="0.25">
      <c r="A18" s="5"/>
      <c r="B18" s="4"/>
      <c r="C18" s="4"/>
      <c r="D18" s="4"/>
      <c r="E18" s="4"/>
    </row>
    <row r="19" spans="1:6" ht="15.75" customHeight="1" x14ac:dyDescent="0.25">
      <c r="A19" s="50" t="s">
        <v>9</v>
      </c>
      <c r="B19" s="49" t="s">
        <v>10</v>
      </c>
      <c r="C19" s="49"/>
      <c r="D19" s="49"/>
      <c r="E19" s="49" t="s">
        <v>30</v>
      </c>
    </row>
    <row r="20" spans="1:6" ht="25.5" x14ac:dyDescent="0.25">
      <c r="A20" s="50"/>
      <c r="B20" s="49" t="s">
        <v>11</v>
      </c>
      <c r="C20" s="26" t="s">
        <v>12</v>
      </c>
      <c r="D20" s="26" t="s">
        <v>13</v>
      </c>
      <c r="E20" s="49"/>
    </row>
    <row r="21" spans="1:6" x14ac:dyDescent="0.25">
      <c r="A21" s="50"/>
      <c r="B21" s="49"/>
      <c r="C21" s="26" t="s">
        <v>14</v>
      </c>
      <c r="D21" s="26" t="s">
        <v>14</v>
      </c>
      <c r="E21" s="49"/>
    </row>
    <row r="22" spans="1:6" x14ac:dyDescent="0.25">
      <c r="A22" s="26" t="s">
        <v>31</v>
      </c>
      <c r="B22" s="30">
        <v>18.978000000000002</v>
      </c>
      <c r="C22" s="31">
        <v>3.38246</v>
      </c>
      <c r="D22" s="7">
        <f>ROUND(B22*C22*1000,2)</f>
        <v>64192.33</v>
      </c>
      <c r="E22" s="29"/>
    </row>
    <row r="23" spans="1:6" x14ac:dyDescent="0.25">
      <c r="A23" s="26" t="s">
        <v>31</v>
      </c>
      <c r="B23" s="30">
        <v>12.535</v>
      </c>
      <c r="C23" s="31">
        <v>3.38246</v>
      </c>
      <c r="D23" s="7">
        <f>ROUND(B23*C23*1000,2)</f>
        <v>42399.14</v>
      </c>
      <c r="E23" s="7"/>
    </row>
    <row r="24" spans="1:6" x14ac:dyDescent="0.25">
      <c r="A24" s="26" t="s">
        <v>31</v>
      </c>
      <c r="B24" s="30">
        <v>0.40400000000000003</v>
      </c>
      <c r="C24" s="31">
        <v>3.38246</v>
      </c>
      <c r="D24" s="7">
        <f>ROUND(B24*C24*1000,2)</f>
        <v>1366.51</v>
      </c>
      <c r="E24" s="7"/>
    </row>
    <row r="25" spans="1:6" x14ac:dyDescent="0.25">
      <c r="A25" s="26" t="s">
        <v>18</v>
      </c>
      <c r="B25" s="11">
        <f>SUM(B22:B24)</f>
        <v>31.917000000000002</v>
      </c>
      <c r="C25" s="6"/>
      <c r="D25" s="7">
        <f>SUM(D22:D24)</f>
        <v>107957.98</v>
      </c>
      <c r="E25" s="7">
        <f>SUM(E22:E24)</f>
        <v>0</v>
      </c>
      <c r="F25" s="1"/>
    </row>
    <row r="26" spans="1:6" x14ac:dyDescent="0.25">
      <c r="A26" s="5" t="s">
        <v>15</v>
      </c>
      <c r="B26" s="4"/>
      <c r="C26" s="4"/>
      <c r="D26" s="4"/>
      <c r="E26" s="4"/>
    </row>
    <row r="27" spans="1:6" ht="26.25" customHeight="1" x14ac:dyDescent="0.25">
      <c r="A27" s="46" t="s">
        <v>16</v>
      </c>
      <c r="B27" s="46"/>
      <c r="C27" s="46"/>
      <c r="D27" s="46"/>
      <c r="E27" s="46"/>
    </row>
    <row r="28" spans="1:6" ht="15.75" customHeight="1" x14ac:dyDescent="0.25">
      <c r="A28" s="25"/>
      <c r="B28" s="25"/>
      <c r="C28" s="25"/>
      <c r="D28" s="25"/>
      <c r="E28" s="25"/>
    </row>
    <row r="29" spans="1:6" x14ac:dyDescent="0.25">
      <c r="A29" s="8"/>
      <c r="B29" s="8"/>
      <c r="C29" s="8"/>
      <c r="D29" s="8"/>
      <c r="E29" s="8"/>
    </row>
    <row r="30" spans="1:6" x14ac:dyDescent="0.25">
      <c r="A30" s="9" t="s">
        <v>45</v>
      </c>
      <c r="B30" s="4"/>
      <c r="C30" s="10"/>
      <c r="D30" s="10"/>
      <c r="E30" s="4"/>
    </row>
    <row r="31" spans="1:6" x14ac:dyDescent="0.25">
      <c r="A31" s="9" t="s">
        <v>22</v>
      </c>
      <c r="B31" s="4"/>
      <c r="C31" s="47" t="s">
        <v>23</v>
      </c>
      <c r="D31" s="47"/>
      <c r="E31" s="4"/>
    </row>
    <row r="32" spans="1:6" x14ac:dyDescent="0.25">
      <c r="A32" s="9" t="s">
        <v>17</v>
      </c>
      <c r="B32" s="4"/>
      <c r="C32" s="4"/>
      <c r="D32" s="4"/>
      <c r="E32" s="4"/>
    </row>
    <row r="33" spans="1:5" x14ac:dyDescent="0.25">
      <c r="A33" s="9"/>
      <c r="B33" s="4"/>
      <c r="C33" s="4"/>
      <c r="D33" s="4"/>
      <c r="E33" s="4"/>
    </row>
    <row r="34" spans="1:5" x14ac:dyDescent="0.25">
      <c r="A34" s="9"/>
      <c r="B34" s="4"/>
      <c r="C34" s="4"/>
      <c r="D34" s="4"/>
      <c r="E34" s="4"/>
    </row>
    <row r="35" spans="1:5" x14ac:dyDescent="0.25">
      <c r="A35" s="9" t="s">
        <v>20</v>
      </c>
      <c r="B35" s="4"/>
      <c r="C35" s="4"/>
      <c r="D35" s="4"/>
      <c r="E35" s="4"/>
    </row>
    <row r="36" spans="1:5" x14ac:dyDescent="0.25">
      <c r="A36" s="2"/>
      <c r="B36" s="3" t="s">
        <v>21</v>
      </c>
      <c r="C36" s="10"/>
      <c r="D36" s="10"/>
      <c r="E36" s="4"/>
    </row>
    <row r="37" spans="1:5" x14ac:dyDescent="0.25">
      <c r="A37" s="9" t="s">
        <v>25</v>
      </c>
      <c r="B37" s="4"/>
      <c r="C37" s="47" t="s">
        <v>23</v>
      </c>
      <c r="D37" s="47"/>
      <c r="E37" s="4"/>
    </row>
    <row r="38" spans="1:5" x14ac:dyDescent="0.25">
      <c r="A38" s="9"/>
      <c r="B38" s="4"/>
      <c r="C38" s="4"/>
      <c r="D38" s="4"/>
      <c r="E38" s="4"/>
    </row>
    <row r="39" spans="1:5" x14ac:dyDescent="0.25">
      <c r="A39" s="9" t="s">
        <v>24</v>
      </c>
      <c r="B39" s="4"/>
      <c r="C39" s="9" t="s">
        <v>35</v>
      </c>
      <c r="D39" s="4"/>
      <c r="E39" s="4"/>
    </row>
    <row r="40" spans="1:5" x14ac:dyDescent="0.25">
      <c r="A40" s="9" t="s">
        <v>29</v>
      </c>
      <c r="B40" s="4"/>
      <c r="C40" s="4"/>
      <c r="D40" s="4"/>
      <c r="E40" s="4"/>
    </row>
  </sheetData>
  <mergeCells count="16">
    <mergeCell ref="A14:B14"/>
    <mergeCell ref="C14:E14"/>
    <mergeCell ref="A8:E8"/>
    <mergeCell ref="A9:E9"/>
    <mergeCell ref="A10:E10"/>
    <mergeCell ref="A11:E11"/>
    <mergeCell ref="A13:E13"/>
    <mergeCell ref="A27:E27"/>
    <mergeCell ref="C31:D31"/>
    <mergeCell ref="C37:D37"/>
    <mergeCell ref="A15:B15"/>
    <mergeCell ref="C15:E15"/>
    <mergeCell ref="A19:A21"/>
    <mergeCell ref="B19:D19"/>
    <mergeCell ref="E19:E21"/>
    <mergeCell ref="B20:B21"/>
  </mergeCells>
  <pageMargins left="0.9055118110236221" right="0.51181102362204722" top="0.55118110236220474" bottom="0.55118110236220474" header="0.31496062992125984" footer="0.31496062992125984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336B3-BA80-43FE-B35E-6ED9E7211474}">
  <dimension ref="A1:F40"/>
  <sheetViews>
    <sheetView view="pageBreakPreview" topLeftCell="A6" zoomScaleNormal="100" zoomScaleSheetLayoutView="100" workbookViewId="0">
      <selection activeCell="J81" sqref="J81"/>
    </sheetView>
  </sheetViews>
  <sheetFormatPr defaultRowHeight="15" x14ac:dyDescent="0.25"/>
  <cols>
    <col min="1" max="1" width="35.7109375" customWidth="1"/>
    <col min="2" max="2" width="18.28515625" customWidth="1"/>
    <col min="3" max="3" width="12.140625" customWidth="1"/>
    <col min="4" max="4" width="13.28515625" customWidth="1"/>
    <col min="5" max="5" width="19.85546875" customWidth="1"/>
    <col min="6" max="6" width="10" bestFit="1" customWidth="1"/>
  </cols>
  <sheetData>
    <row r="1" spans="1:5" x14ac:dyDescent="0.25">
      <c r="A1" s="2"/>
      <c r="B1" s="2"/>
      <c r="C1" s="2"/>
      <c r="D1" s="2"/>
      <c r="E1" s="2" t="s">
        <v>0</v>
      </c>
    </row>
    <row r="2" spans="1:5" x14ac:dyDescent="0.25">
      <c r="A2" s="2"/>
      <c r="B2" s="2"/>
      <c r="C2" s="2"/>
      <c r="D2" s="2"/>
      <c r="E2" s="2" t="s">
        <v>1</v>
      </c>
    </row>
    <row r="3" spans="1:5" x14ac:dyDescent="0.25">
      <c r="A3" s="2"/>
      <c r="B3" s="2"/>
      <c r="C3" s="2"/>
      <c r="D3" s="2"/>
      <c r="E3" s="2" t="s">
        <v>2</v>
      </c>
    </row>
    <row r="4" spans="1:5" x14ac:dyDescent="0.25">
      <c r="A4" s="2"/>
      <c r="B4" s="2"/>
      <c r="C4" s="2"/>
      <c r="D4" s="2"/>
      <c r="E4" s="2" t="s">
        <v>3</v>
      </c>
    </row>
    <row r="5" spans="1:5" x14ac:dyDescent="0.25">
      <c r="A5" s="2"/>
      <c r="B5" s="2"/>
      <c r="C5" s="2"/>
      <c r="D5" s="2"/>
      <c r="E5" s="2" t="s">
        <v>4</v>
      </c>
    </row>
    <row r="6" spans="1:5" x14ac:dyDescent="0.25">
      <c r="A6" s="2"/>
      <c r="B6" s="2"/>
      <c r="C6" s="2"/>
      <c r="D6" s="2"/>
      <c r="E6" s="2" t="s">
        <v>5</v>
      </c>
    </row>
    <row r="7" spans="1:5" x14ac:dyDescent="0.25">
      <c r="A7" s="3"/>
      <c r="B7" s="4"/>
      <c r="C7" s="4"/>
      <c r="D7" s="4"/>
      <c r="E7" s="4"/>
    </row>
    <row r="8" spans="1:5" x14ac:dyDescent="0.25">
      <c r="A8" s="51" t="s">
        <v>26</v>
      </c>
      <c r="B8" s="51"/>
      <c r="C8" s="51"/>
      <c r="D8" s="51"/>
      <c r="E8" s="51"/>
    </row>
    <row r="9" spans="1:5" x14ac:dyDescent="0.25">
      <c r="A9" s="51" t="s">
        <v>27</v>
      </c>
      <c r="B9" s="51"/>
      <c r="C9" s="51"/>
      <c r="D9" s="51"/>
      <c r="E9" s="51"/>
    </row>
    <row r="10" spans="1:5" x14ac:dyDescent="0.25">
      <c r="A10" s="51" t="s">
        <v>28</v>
      </c>
      <c r="B10" s="51"/>
      <c r="C10" s="51"/>
      <c r="D10" s="51"/>
      <c r="E10" s="51"/>
    </row>
    <row r="11" spans="1:5" x14ac:dyDescent="0.25">
      <c r="A11" s="51" t="s">
        <v>49</v>
      </c>
      <c r="B11" s="51"/>
      <c r="C11" s="51"/>
      <c r="D11" s="51"/>
      <c r="E11" s="51"/>
    </row>
    <row r="12" spans="1:5" x14ac:dyDescent="0.25">
      <c r="A12" s="5"/>
      <c r="B12" s="4"/>
      <c r="C12" s="4"/>
      <c r="D12" s="4"/>
      <c r="E12" s="4"/>
    </row>
    <row r="13" spans="1:5" ht="33.75" customHeight="1" x14ac:dyDescent="0.25">
      <c r="A13" s="48" t="s">
        <v>19</v>
      </c>
      <c r="B13" s="48"/>
      <c r="C13" s="48"/>
      <c r="D13" s="48"/>
      <c r="E13" s="48"/>
    </row>
    <row r="14" spans="1:5" ht="15.75" customHeight="1" x14ac:dyDescent="0.25">
      <c r="A14" s="48" t="s">
        <v>6</v>
      </c>
      <c r="B14" s="48"/>
      <c r="C14" s="49" t="s">
        <v>32</v>
      </c>
      <c r="D14" s="49"/>
      <c r="E14" s="49"/>
    </row>
    <row r="15" spans="1:5" ht="25.5" customHeight="1" x14ac:dyDescent="0.25">
      <c r="A15" s="48" t="s">
        <v>7</v>
      </c>
      <c r="B15" s="48"/>
      <c r="C15" s="49" t="s">
        <v>8</v>
      </c>
      <c r="D15" s="49"/>
      <c r="E15" s="49"/>
    </row>
    <row r="16" spans="1:5" x14ac:dyDescent="0.25">
      <c r="A16" s="5"/>
      <c r="B16" s="4"/>
      <c r="C16" s="4"/>
      <c r="D16" s="4"/>
      <c r="E16" s="4"/>
    </row>
    <row r="17" spans="1:6" ht="10.5" customHeight="1" x14ac:dyDescent="0.25">
      <c r="A17" s="5"/>
      <c r="B17" s="4"/>
      <c r="C17" s="4"/>
      <c r="D17" s="4"/>
      <c r="E17" s="4"/>
    </row>
    <row r="18" spans="1:6" x14ac:dyDescent="0.25">
      <c r="A18" s="5"/>
      <c r="B18" s="4"/>
      <c r="C18" s="4"/>
      <c r="D18" s="4"/>
      <c r="E18" s="4"/>
    </row>
    <row r="19" spans="1:6" ht="15.75" customHeight="1" x14ac:dyDescent="0.25">
      <c r="A19" s="50" t="s">
        <v>9</v>
      </c>
      <c r="B19" s="49" t="s">
        <v>10</v>
      </c>
      <c r="C19" s="49"/>
      <c r="D19" s="49"/>
      <c r="E19" s="49" t="s">
        <v>30</v>
      </c>
    </row>
    <row r="20" spans="1:6" ht="25.5" x14ac:dyDescent="0.25">
      <c r="A20" s="50"/>
      <c r="B20" s="49" t="s">
        <v>11</v>
      </c>
      <c r="C20" s="28" t="s">
        <v>12</v>
      </c>
      <c r="D20" s="28" t="s">
        <v>13</v>
      </c>
      <c r="E20" s="49"/>
    </row>
    <row r="21" spans="1:6" x14ac:dyDescent="0.25">
      <c r="A21" s="50"/>
      <c r="B21" s="49"/>
      <c r="C21" s="28" t="s">
        <v>14</v>
      </c>
      <c r="D21" s="28" t="s">
        <v>14</v>
      </c>
      <c r="E21" s="49"/>
    </row>
    <row r="22" spans="1:6" x14ac:dyDescent="0.25">
      <c r="A22" s="28" t="s">
        <v>31</v>
      </c>
      <c r="B22" s="30">
        <v>20.483000000000001</v>
      </c>
      <c r="C22" s="31">
        <v>3.37418</v>
      </c>
      <c r="D22" s="7">
        <f>ROUND(B22*C22*1000,2)</f>
        <v>69113.33</v>
      </c>
      <c r="E22" s="29">
        <v>48297.75</v>
      </c>
    </row>
    <row r="23" spans="1:6" x14ac:dyDescent="0.25">
      <c r="A23" s="28" t="s">
        <v>31</v>
      </c>
      <c r="B23" s="30">
        <v>1.016</v>
      </c>
      <c r="C23" s="31">
        <v>3.37418</v>
      </c>
      <c r="D23" s="7">
        <f>ROUND(B23*C23*1000,2)</f>
        <v>3428.17</v>
      </c>
      <c r="E23" s="7">
        <v>27507.47</v>
      </c>
    </row>
    <row r="24" spans="1:6" x14ac:dyDescent="0.25">
      <c r="A24" s="28" t="s">
        <v>31</v>
      </c>
      <c r="B24" s="30">
        <v>0.40400000000000003</v>
      </c>
      <c r="C24" s="31">
        <v>3.37418</v>
      </c>
      <c r="D24" s="7">
        <f>ROUND(B24*C24*1000,2)</f>
        <v>1363.17</v>
      </c>
      <c r="E24" s="7">
        <v>3733.07</v>
      </c>
    </row>
    <row r="25" spans="1:6" x14ac:dyDescent="0.25">
      <c r="A25" s="28" t="s">
        <v>18</v>
      </c>
      <c r="B25" s="11">
        <f>SUM(B22:B24)</f>
        <v>21.903000000000002</v>
      </c>
      <c r="C25" s="6"/>
      <c r="D25" s="7">
        <f>SUM(D22:D24)</f>
        <v>73904.67</v>
      </c>
      <c r="E25" s="7">
        <f>SUM(E22:E24)</f>
        <v>79538.290000000008</v>
      </c>
      <c r="F25" s="1"/>
    </row>
    <row r="26" spans="1:6" x14ac:dyDescent="0.25">
      <c r="A26" s="5" t="s">
        <v>15</v>
      </c>
      <c r="B26" s="4"/>
      <c r="C26" s="4"/>
      <c r="D26" s="4"/>
      <c r="E26" s="4"/>
    </row>
    <row r="27" spans="1:6" ht="26.25" customHeight="1" x14ac:dyDescent="0.25">
      <c r="A27" s="46" t="s">
        <v>16</v>
      </c>
      <c r="B27" s="46"/>
      <c r="C27" s="46"/>
      <c r="D27" s="46"/>
      <c r="E27" s="46"/>
    </row>
    <row r="28" spans="1:6" ht="15.75" customHeight="1" x14ac:dyDescent="0.25">
      <c r="A28" s="27"/>
      <c r="B28" s="27"/>
      <c r="C28" s="27"/>
      <c r="D28" s="27"/>
      <c r="E28" s="27"/>
    </row>
    <row r="29" spans="1:6" x14ac:dyDescent="0.25">
      <c r="A29" s="8"/>
      <c r="B29" s="8"/>
      <c r="C29" s="8"/>
      <c r="D29" s="8"/>
      <c r="E29" s="8"/>
    </row>
    <row r="30" spans="1:6" x14ac:dyDescent="0.25">
      <c r="A30" s="9" t="s">
        <v>45</v>
      </c>
      <c r="B30" s="4"/>
      <c r="C30" s="10"/>
      <c r="D30" s="10"/>
      <c r="E30" s="4"/>
    </row>
    <row r="31" spans="1:6" x14ac:dyDescent="0.25">
      <c r="A31" s="9" t="s">
        <v>22</v>
      </c>
      <c r="B31" s="4"/>
      <c r="C31" s="47" t="s">
        <v>23</v>
      </c>
      <c r="D31" s="47"/>
      <c r="E31" s="4"/>
    </row>
    <row r="32" spans="1:6" x14ac:dyDescent="0.25">
      <c r="A32" s="9" t="s">
        <v>17</v>
      </c>
      <c r="B32" s="4"/>
      <c r="C32" s="4"/>
      <c r="D32" s="4"/>
      <c r="E32" s="4"/>
    </row>
    <row r="33" spans="1:5" x14ac:dyDescent="0.25">
      <c r="A33" s="9"/>
      <c r="B33" s="4"/>
      <c r="C33" s="4"/>
      <c r="D33" s="4"/>
      <c r="E33" s="4"/>
    </row>
    <row r="34" spans="1:5" x14ac:dyDescent="0.25">
      <c r="A34" s="9"/>
      <c r="B34" s="4"/>
      <c r="C34" s="4"/>
      <c r="D34" s="4"/>
      <c r="E34" s="4"/>
    </row>
    <row r="35" spans="1:5" x14ac:dyDescent="0.25">
      <c r="A35" s="9" t="s">
        <v>20</v>
      </c>
      <c r="B35" s="4"/>
      <c r="C35" s="4"/>
      <c r="D35" s="4"/>
      <c r="E35" s="4"/>
    </row>
    <row r="36" spans="1:5" x14ac:dyDescent="0.25">
      <c r="A36" s="2"/>
      <c r="B36" s="3" t="s">
        <v>21</v>
      </c>
      <c r="C36" s="10"/>
      <c r="D36" s="10"/>
      <c r="E36" s="4"/>
    </row>
    <row r="37" spans="1:5" x14ac:dyDescent="0.25">
      <c r="A37" s="9" t="s">
        <v>25</v>
      </c>
      <c r="B37" s="4"/>
      <c r="C37" s="47" t="s">
        <v>23</v>
      </c>
      <c r="D37" s="47"/>
      <c r="E37" s="4"/>
    </row>
    <row r="38" spans="1:5" x14ac:dyDescent="0.25">
      <c r="A38" s="9"/>
      <c r="B38" s="4"/>
      <c r="C38" s="4"/>
      <c r="D38" s="4"/>
      <c r="E38" s="4"/>
    </row>
    <row r="39" spans="1:5" x14ac:dyDescent="0.25">
      <c r="A39" s="9" t="s">
        <v>24</v>
      </c>
      <c r="B39" s="4"/>
      <c r="C39" s="9" t="s">
        <v>35</v>
      </c>
      <c r="D39" s="4"/>
      <c r="E39" s="4"/>
    </row>
    <row r="40" spans="1:5" x14ac:dyDescent="0.25">
      <c r="A40" s="9" t="s">
        <v>29</v>
      </c>
      <c r="B40" s="4"/>
      <c r="C40" s="4"/>
      <c r="D40" s="4"/>
      <c r="E40" s="4"/>
    </row>
  </sheetData>
  <mergeCells count="16">
    <mergeCell ref="A14:B14"/>
    <mergeCell ref="C14:E14"/>
    <mergeCell ref="A8:E8"/>
    <mergeCell ref="A9:E9"/>
    <mergeCell ref="A10:E10"/>
    <mergeCell ref="A11:E11"/>
    <mergeCell ref="A13:E13"/>
    <mergeCell ref="A27:E27"/>
    <mergeCell ref="C31:D31"/>
    <mergeCell ref="C37:D37"/>
    <mergeCell ref="A15:B15"/>
    <mergeCell ref="C15:E15"/>
    <mergeCell ref="A19:A21"/>
    <mergeCell ref="B19:D19"/>
    <mergeCell ref="E19:E21"/>
    <mergeCell ref="B20:B21"/>
  </mergeCells>
  <pageMargins left="0.9055118110236221" right="0.51181102362204722" top="0.55118110236220474" bottom="0.55118110236220474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Ф5 01.2020</vt:lpstr>
      <vt:lpstr>Ф5 02.2020</vt:lpstr>
      <vt:lpstr>Ф5 03.2020 </vt:lpstr>
      <vt:lpstr>Ф5 04.2020</vt:lpstr>
      <vt:lpstr>Ф5 05.2020</vt:lpstr>
      <vt:lpstr>Ф5 05.2020 за 2018</vt:lpstr>
      <vt:lpstr>Ф5 06.2020</vt:lpstr>
      <vt:lpstr>Ф5 07.2020</vt:lpstr>
      <vt:lpstr>Ф5 08.2020</vt:lpstr>
      <vt:lpstr>Ф5 09.2020</vt:lpstr>
      <vt:lpstr>Ф5 10.2020</vt:lpstr>
      <vt:lpstr>Ф5 11.2020</vt:lpstr>
      <vt:lpstr>Ф5 12.2020</vt:lpstr>
      <vt:lpstr>Ф5 2020</vt:lpstr>
      <vt:lpstr>'Ф5 01.2020'!Область_печати</vt:lpstr>
      <vt:lpstr>'Ф5 02.2020'!Область_печати</vt:lpstr>
      <vt:lpstr>'Ф5 03.2020 '!Область_печати</vt:lpstr>
      <vt:lpstr>'Ф5 04.2020'!Область_печати</vt:lpstr>
      <vt:lpstr>'Ф5 05.2020'!Область_печати</vt:lpstr>
      <vt:lpstr>'Ф5 05.2020 за 2018'!Область_печати</vt:lpstr>
      <vt:lpstr>'Ф5 06.2020'!Область_печати</vt:lpstr>
      <vt:lpstr>'Ф5 07.2020'!Область_печати</vt:lpstr>
      <vt:lpstr>'Ф5 08.2020'!Область_печати</vt:lpstr>
      <vt:lpstr>'Ф5 09.2020'!Область_печати</vt:lpstr>
      <vt:lpstr>'Ф5 10.2020'!Область_печати</vt:lpstr>
      <vt:lpstr>'Ф5 11.2020'!Область_печати</vt:lpstr>
      <vt:lpstr>'Ф5 12.2020'!Область_печати</vt:lpstr>
      <vt:lpstr>'Ф5 2020'!Область_печати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muratova</dc:creator>
  <cp:lastModifiedBy>user</cp:lastModifiedBy>
  <cp:lastPrinted>2021-03-22T13:33:16Z</cp:lastPrinted>
  <dcterms:created xsi:type="dcterms:W3CDTF">2016-07-29T14:40:34Z</dcterms:created>
  <dcterms:modified xsi:type="dcterms:W3CDTF">2021-03-23T07:42:31Z</dcterms:modified>
</cp:coreProperties>
</file>